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자료\다중전공, 마이크로전공, 현장전문가, 학적통계, 학사일정_230401(원본)\다중전공\2. 다중전공 선발(학기별)\2024-1\3. 신청 및 포기 안내\"/>
    </mc:Choice>
  </mc:AlternateContent>
  <bookViews>
    <workbookView xWindow="32760" yWindow="32760" windowWidth="28800" windowHeight="11595"/>
  </bookViews>
  <sheets>
    <sheet name="2024-1학기 학과(전공)별 다중전공 선발 계획" sheetId="2" r:id="rId1"/>
    <sheet name="Sheet1" sheetId="3" state="hidden" r:id="rId2"/>
  </sheets>
  <definedNames>
    <definedName name="_xlnm._FilterDatabase" localSheetId="0" hidden="1">'2024-1학기 학과(전공)별 다중전공 선발 계획'!$A$4:$X$6</definedName>
    <definedName name="_xlnm._FilterDatabase" localSheetId="1" hidden="1">Sheet1!$A$2:$C$75</definedName>
    <definedName name="_xlnm.Print_Area" localSheetId="0">'2024-1학기 학과(전공)별 다중전공 선발 계획'!$A$1:$X$122</definedName>
    <definedName name="_xlnm.Print_Titles" localSheetId="0">'2024-1학기 학과(전공)별 다중전공 선발 계획'!$1:$6</definedName>
  </definedNames>
  <calcPr calcId="162913"/>
</workbook>
</file>

<file path=xl/calcChain.xml><?xml version="1.0" encoding="utf-8"?>
<calcChain xmlns="http://schemas.openxmlformats.org/spreadsheetml/2006/main">
  <c r="T119" i="2" l="1"/>
  <c r="O119" i="2"/>
  <c r="T108" i="2" l="1"/>
  <c r="O108" i="2"/>
  <c r="T94" i="2" l="1"/>
  <c r="T70" i="2" l="1"/>
  <c r="T62" i="2" l="1"/>
  <c r="T53" i="2" l="1"/>
  <c r="M7" i="2" l="1"/>
  <c r="I7" i="2"/>
  <c r="G7" i="2"/>
  <c r="M15" i="2" l="1"/>
  <c r="I15" i="2"/>
  <c r="G15" i="2"/>
  <c r="M19" i="2" l="1"/>
  <c r="I19" i="2"/>
  <c r="G19" i="2"/>
  <c r="W34" i="2" l="1"/>
  <c r="M34" i="2"/>
  <c r="M30" i="2" l="1"/>
  <c r="I30" i="2"/>
  <c r="G30" i="2"/>
  <c r="M31" i="2" l="1"/>
  <c r="I31" i="2"/>
  <c r="G31" i="2"/>
  <c r="M29" i="2" l="1"/>
  <c r="I29" i="2"/>
  <c r="G29" i="2"/>
  <c r="M20" i="2" l="1"/>
  <c r="I20" i="2"/>
  <c r="G20" i="2"/>
  <c r="M16" i="2" l="1"/>
  <c r="I16" i="2"/>
  <c r="G16" i="2"/>
  <c r="M12" i="2" l="1"/>
  <c r="I12" i="2"/>
  <c r="G12" i="2"/>
  <c r="I10" i="2" l="1"/>
  <c r="G10" i="2"/>
  <c r="I8" i="2" l="1"/>
  <c r="I13" i="2"/>
  <c r="I17" i="2"/>
  <c r="I21" i="2"/>
  <c r="I27" i="2"/>
  <c r="I28" i="2"/>
  <c r="I32" i="2"/>
  <c r="I71" i="2"/>
  <c r="I72" i="2"/>
  <c r="I74" i="2"/>
  <c r="I76" i="2"/>
  <c r="I77" i="2"/>
  <c r="I81" i="2"/>
  <c r="I82" i="2"/>
  <c r="I121" i="2"/>
  <c r="W14" i="2"/>
  <c r="W18" i="2"/>
  <c r="W33" i="2"/>
  <c r="W121" i="2"/>
  <c r="R9" i="2"/>
  <c r="R11" i="2"/>
  <c r="R22" i="2"/>
  <c r="R23" i="2"/>
  <c r="R24" i="2"/>
  <c r="R25" i="2"/>
  <c r="R26" i="2"/>
  <c r="R121" i="2"/>
  <c r="M8" i="2"/>
  <c r="M10" i="2"/>
  <c r="M13" i="2"/>
  <c r="M14" i="2"/>
  <c r="M17" i="2"/>
  <c r="M18" i="2"/>
  <c r="M21" i="2"/>
  <c r="M27" i="2"/>
  <c r="M28" i="2"/>
  <c r="M32" i="2"/>
  <c r="M71" i="2"/>
  <c r="M72" i="2"/>
  <c r="M74" i="2"/>
  <c r="M76" i="2"/>
  <c r="M77" i="2"/>
  <c r="M81" i="2"/>
  <c r="M82" i="2"/>
  <c r="M83" i="2"/>
  <c r="M121" i="2"/>
  <c r="G8" i="2"/>
  <c r="G13" i="2"/>
  <c r="G17" i="2"/>
  <c r="G21" i="2"/>
  <c r="G27" i="2"/>
  <c r="G28" i="2"/>
  <c r="G32" i="2"/>
  <c r="G71" i="2"/>
  <c r="G72" i="2"/>
  <c r="G74" i="2"/>
  <c r="G76" i="2"/>
  <c r="G77" i="2"/>
  <c r="G81" i="2"/>
  <c r="G82" i="2"/>
  <c r="G121" i="2"/>
  <c r="V84" i="2"/>
  <c r="W84" i="2" s="1"/>
  <c r="U84" i="2"/>
  <c r="T84" i="2"/>
  <c r="Q84" i="2"/>
  <c r="R84" i="2" s="1"/>
  <c r="P84" i="2"/>
  <c r="O84" i="2"/>
  <c r="L84" i="2"/>
  <c r="M84" i="2" s="1"/>
  <c r="K84" i="2"/>
  <c r="J84" i="2"/>
  <c r="F84" i="2"/>
  <c r="G84" i="2" s="1"/>
  <c r="E84" i="2"/>
  <c r="D84" i="2"/>
  <c r="C84" i="2"/>
  <c r="I84" i="2" l="1"/>
  <c r="V119" i="2"/>
  <c r="W119" i="2" s="1"/>
  <c r="U119" i="2"/>
  <c r="Q119" i="2"/>
  <c r="P119" i="2"/>
  <c r="L119" i="2"/>
  <c r="M119" i="2" s="1"/>
  <c r="K119" i="2"/>
  <c r="F119" i="2"/>
  <c r="E119" i="2"/>
  <c r="V115" i="2"/>
  <c r="U115" i="2"/>
  <c r="Q115" i="2"/>
  <c r="R115" i="2" s="1"/>
  <c r="P115" i="2"/>
  <c r="L115" i="2"/>
  <c r="K115" i="2"/>
  <c r="F115" i="2"/>
  <c r="E115" i="2"/>
  <c r="V108" i="2"/>
  <c r="U108" i="2"/>
  <c r="Q108" i="2"/>
  <c r="R108" i="2" s="1"/>
  <c r="P108" i="2"/>
  <c r="L108" i="2"/>
  <c r="K108" i="2"/>
  <c r="F108" i="2"/>
  <c r="E108" i="2"/>
  <c r="V103" i="2"/>
  <c r="U103" i="2"/>
  <c r="Q103" i="2"/>
  <c r="P103" i="2"/>
  <c r="L103" i="2"/>
  <c r="M103" i="2" s="1"/>
  <c r="K103" i="2"/>
  <c r="F103" i="2"/>
  <c r="E103" i="2"/>
  <c r="V94" i="2"/>
  <c r="U94" i="2"/>
  <c r="Q94" i="2"/>
  <c r="R94" i="2" s="1"/>
  <c r="P94" i="2"/>
  <c r="L94" i="2"/>
  <c r="K94" i="2"/>
  <c r="F94" i="2"/>
  <c r="E94" i="2"/>
  <c r="V70" i="2"/>
  <c r="W70" i="2" s="1"/>
  <c r="U70" i="2"/>
  <c r="Q70" i="2"/>
  <c r="P70" i="2"/>
  <c r="L70" i="2"/>
  <c r="K70" i="2"/>
  <c r="F70" i="2"/>
  <c r="E70" i="2"/>
  <c r="V62" i="2"/>
  <c r="U62" i="2"/>
  <c r="Q62" i="2"/>
  <c r="P62" i="2"/>
  <c r="L62" i="2"/>
  <c r="K62" i="2"/>
  <c r="F62" i="2"/>
  <c r="E62" i="2"/>
  <c r="V53" i="2"/>
  <c r="U53" i="2"/>
  <c r="Q53" i="2"/>
  <c r="R53" i="2" s="1"/>
  <c r="P53" i="2"/>
  <c r="L53" i="2"/>
  <c r="K53" i="2"/>
  <c r="F53" i="2"/>
  <c r="E53" i="2"/>
  <c r="V35" i="2"/>
  <c r="W35" i="2" s="1"/>
  <c r="U35" i="2"/>
  <c r="Q35" i="2"/>
  <c r="P35" i="2"/>
  <c r="L35" i="2"/>
  <c r="K35" i="2"/>
  <c r="F35" i="2"/>
  <c r="E35" i="2"/>
  <c r="O115" i="2"/>
  <c r="J115" i="2"/>
  <c r="J70" i="2"/>
  <c r="T35" i="2"/>
  <c r="T122" i="2" s="1"/>
  <c r="O35" i="2"/>
  <c r="J35" i="2"/>
  <c r="D35" i="2"/>
  <c r="D115" i="2"/>
  <c r="C115" i="2"/>
  <c r="O70" i="2"/>
  <c r="D70" i="2"/>
  <c r="C70" i="2"/>
  <c r="O121" i="2"/>
  <c r="J108" i="2"/>
  <c r="D108" i="2"/>
  <c r="C108" i="2"/>
  <c r="O94" i="2"/>
  <c r="J94" i="2"/>
  <c r="D94" i="2"/>
  <c r="C94" i="2"/>
  <c r="J119" i="2"/>
  <c r="D119" i="2"/>
  <c r="C119" i="2"/>
  <c r="O62" i="2"/>
  <c r="J62" i="2"/>
  <c r="D62" i="2"/>
  <c r="C62" i="2"/>
  <c r="C35" i="2"/>
  <c r="J103" i="2"/>
  <c r="O103" i="2"/>
  <c r="D103" i="2"/>
  <c r="C103" i="2"/>
  <c r="J53" i="2"/>
  <c r="O53" i="2"/>
  <c r="D53" i="2"/>
  <c r="C53" i="2"/>
  <c r="M115" i="2" l="1"/>
  <c r="W108" i="2"/>
  <c r="W103" i="2"/>
  <c r="M94" i="2"/>
  <c r="R70" i="2"/>
  <c r="M70" i="2"/>
  <c r="M62" i="2"/>
  <c r="W62" i="2"/>
  <c r="M53" i="2"/>
  <c r="R35" i="2"/>
  <c r="W94" i="2"/>
  <c r="M108" i="2"/>
  <c r="W115" i="2"/>
  <c r="W53" i="2"/>
  <c r="I119" i="2"/>
  <c r="G119" i="2"/>
  <c r="G108" i="2"/>
  <c r="I108" i="2"/>
  <c r="G35" i="2"/>
  <c r="I35" i="2"/>
  <c r="R62" i="2"/>
  <c r="R103" i="2"/>
  <c r="G115" i="2"/>
  <c r="I115" i="2"/>
  <c r="R119" i="2"/>
  <c r="I70" i="2"/>
  <c r="G70" i="2"/>
  <c r="G62" i="2"/>
  <c r="I62" i="2"/>
  <c r="I103" i="2"/>
  <c r="G103" i="2"/>
  <c r="I53" i="2"/>
  <c r="G53" i="2"/>
  <c r="G94" i="2"/>
  <c r="I94" i="2"/>
  <c r="P122" i="2"/>
  <c r="E122" i="2"/>
  <c r="Q122" i="2"/>
  <c r="L122" i="2"/>
  <c r="U122" i="2"/>
  <c r="F122" i="2"/>
  <c r="C122" i="2"/>
  <c r="K122" i="2"/>
  <c r="J122" i="2"/>
  <c r="D122" i="2"/>
  <c r="V122" i="2"/>
  <c r="O122" i="2"/>
  <c r="R122" i="2" l="1"/>
  <c r="W122" i="2"/>
  <c r="G122" i="2"/>
  <c r="I122" i="2"/>
  <c r="M122" i="2"/>
</calcChain>
</file>

<file path=xl/sharedStrings.xml><?xml version="1.0" encoding="utf-8"?>
<sst xmlns="http://schemas.openxmlformats.org/spreadsheetml/2006/main" count="1908" uniqueCount="254">
  <si>
    <t>단과대학</t>
    <phoneticPr fontId="1" type="noConversion"/>
  </si>
  <si>
    <t>공과대학</t>
  </si>
  <si>
    <t>기계공학과</t>
  </si>
  <si>
    <t>조선해양공학과</t>
  </si>
  <si>
    <t>산업경영공학과</t>
  </si>
  <si>
    <t>화학공학과</t>
  </si>
  <si>
    <t>생명공학과</t>
  </si>
  <si>
    <t>신소재공학과</t>
  </si>
  <si>
    <t>환경공학과</t>
  </si>
  <si>
    <t>에너지자원공학과</t>
  </si>
  <si>
    <t>전기공학과</t>
  </si>
  <si>
    <t>전자공학과</t>
  </si>
  <si>
    <t>정보통신공학과</t>
  </si>
  <si>
    <t>자연과학대학</t>
  </si>
  <si>
    <t>수학과</t>
  </si>
  <si>
    <t>통계학과</t>
  </si>
  <si>
    <t>물리학과</t>
  </si>
  <si>
    <t>화학과</t>
  </si>
  <si>
    <t>생명과학과</t>
  </si>
  <si>
    <t>해양과학과</t>
  </si>
  <si>
    <t>경제학과</t>
  </si>
  <si>
    <t>국제통상학과</t>
  </si>
  <si>
    <t>경영대학</t>
  </si>
  <si>
    <t>경영학과</t>
  </si>
  <si>
    <t>글로벌금융학과</t>
  </si>
  <si>
    <t>국어교육과</t>
  </si>
  <si>
    <t>영어교육과</t>
  </si>
  <si>
    <t>수학교육과</t>
  </si>
  <si>
    <t>행정학과</t>
  </si>
  <si>
    <t>정치외교학과</t>
  </si>
  <si>
    <t>문과대학</t>
  </si>
  <si>
    <t>한국어문학과</t>
  </si>
  <si>
    <t>사학과</t>
  </si>
  <si>
    <t>철학과</t>
  </si>
  <si>
    <t>일본언어문화학과</t>
  </si>
  <si>
    <t>영어영문학과</t>
  </si>
  <si>
    <t>프랑스언어문화학과</t>
  </si>
  <si>
    <t>소비자학과</t>
  </si>
  <si>
    <t>식품영양학과</t>
  </si>
  <si>
    <t>의류디자인학과</t>
  </si>
  <si>
    <t>총합계</t>
  </si>
  <si>
    <t>고분자공학과</t>
    <phoneticPr fontId="3" type="noConversion"/>
  </si>
  <si>
    <t>사회인프라공학과</t>
    <phoneticPr fontId="3" type="noConversion"/>
  </si>
  <si>
    <t>소계</t>
    <phoneticPr fontId="3" type="noConversion"/>
  </si>
  <si>
    <t>사범대학</t>
    <phoneticPr fontId="3" type="noConversion"/>
  </si>
  <si>
    <t>사회과학대학</t>
    <phoneticPr fontId="3" type="noConversion"/>
  </si>
  <si>
    <t>공간정보공학과</t>
    <phoneticPr fontId="1" type="noConversion"/>
  </si>
  <si>
    <t>조선해양공학과(해양플랜트특성화)</t>
  </si>
  <si>
    <t>공간정보공학과(공간정보비즈니스)</t>
  </si>
  <si>
    <t>공간정보공학과(행정공간정보)</t>
  </si>
  <si>
    <t>공간정보공학과(물류공간정보)</t>
  </si>
  <si>
    <t>공간정보공학과(위치기반IT)</t>
  </si>
  <si>
    <t>통계학과(금융분석)</t>
  </si>
  <si>
    <t>통계학과(정보분석)</t>
  </si>
  <si>
    <t>생명과학과(생물정보학)</t>
  </si>
  <si>
    <t>경영학과(IT경영학)</t>
  </si>
  <si>
    <t>경영학과(글로벌앙트러프러너십)</t>
  </si>
  <si>
    <t>글로벌금융학과(금융공학)</t>
  </si>
  <si>
    <t>정치외교학과(국제지역학)</t>
  </si>
  <si>
    <t>영어영문학과(영미통상)</t>
  </si>
  <si>
    <t>소비자학과(고객관리)</t>
  </si>
  <si>
    <t>소비자학과(소비문화콘텐츠)</t>
  </si>
  <si>
    <t>소비자학과(중국소비자학)</t>
  </si>
  <si>
    <t>식품영양학과(외식산업경영)</t>
  </si>
  <si>
    <t>식품영양학과(체형관리)</t>
  </si>
  <si>
    <t>의류디자인학과(패션비즈니스)</t>
  </si>
  <si>
    <t>의류디자인학과(무대의상디자인)</t>
  </si>
  <si>
    <t>의류디자인학과(패션그래픽디자인)</t>
  </si>
  <si>
    <t>식품영양학과(바이오영양식품학)</t>
    <phoneticPr fontId="1" type="noConversion"/>
  </si>
  <si>
    <t>법학전문대학원</t>
    <phoneticPr fontId="1" type="noConversion"/>
  </si>
  <si>
    <t>조형예술학과</t>
  </si>
  <si>
    <t>스포츠과학과</t>
  </si>
  <si>
    <t>연극영화학과</t>
  </si>
  <si>
    <t>아동심리학과</t>
    <phoneticPr fontId="1" type="noConversion"/>
  </si>
  <si>
    <t>컴퓨터공학과</t>
    <phoneticPr fontId="1" type="noConversion"/>
  </si>
  <si>
    <t>아태물류학부</t>
    <phoneticPr fontId="1" type="noConversion"/>
  </si>
  <si>
    <t>아태물류학부(IT물류)</t>
    <phoneticPr fontId="1" type="noConversion"/>
  </si>
  <si>
    <t>사회교육과</t>
    <phoneticPr fontId="1" type="noConversion"/>
  </si>
  <si>
    <t>교육학과</t>
    <phoneticPr fontId="1" type="noConversion"/>
  </si>
  <si>
    <t>체육교육과</t>
    <phoneticPr fontId="1" type="noConversion"/>
  </si>
  <si>
    <t>중국학과</t>
    <phoneticPr fontId="1" type="noConversion"/>
  </si>
  <si>
    <t>물리학과(광정보통신)</t>
    <phoneticPr fontId="1" type="noConversion"/>
  </si>
  <si>
    <t>항공우주공학과</t>
    <phoneticPr fontId="1" type="noConversion"/>
  </si>
  <si>
    <t>항공우주공학과(항공전자)</t>
    <phoneticPr fontId="1" type="noConversion"/>
  </si>
  <si>
    <t>생명과학과(자연환경관리학)</t>
    <phoneticPr fontId="1" type="noConversion"/>
  </si>
  <si>
    <t>공간정보공학과(해양공간정보공학)</t>
    <phoneticPr fontId="1" type="noConversion"/>
  </si>
  <si>
    <t>해양과학과(해양자원공학)</t>
    <phoneticPr fontId="1" type="noConversion"/>
  </si>
  <si>
    <t>통계학과(빅데이터분석)</t>
    <phoneticPr fontId="1" type="noConversion"/>
  </si>
  <si>
    <t>문화콘텐츠문화경영학과</t>
    <phoneticPr fontId="1" type="noConversion"/>
  </si>
  <si>
    <t>디자인융합학과</t>
    <phoneticPr fontId="1" type="noConversion"/>
  </si>
  <si>
    <t>사회교육과(통합사회)</t>
    <phoneticPr fontId="1" type="noConversion"/>
  </si>
  <si>
    <t>국제학부</t>
    <phoneticPr fontId="1" type="noConversion"/>
  </si>
  <si>
    <t>-</t>
    <phoneticPr fontId="1" type="noConversion"/>
  </si>
  <si>
    <t>건축학부 건축학전공</t>
    <phoneticPr fontId="1" type="noConversion"/>
  </si>
  <si>
    <t>건축학부 건축공학전공</t>
    <phoneticPr fontId="3" type="noConversion"/>
  </si>
  <si>
    <t>사회복지학과</t>
    <phoneticPr fontId="1" type="noConversion"/>
  </si>
  <si>
    <t>미래융합대학</t>
    <phoneticPr fontId="1" type="noConversion"/>
  </si>
  <si>
    <t>산업경영학과</t>
    <phoneticPr fontId="1" type="noConversion"/>
  </si>
  <si>
    <t>금융투자학과</t>
    <phoneticPr fontId="1" type="noConversion"/>
  </si>
  <si>
    <t>메카트로닉스공학과</t>
    <phoneticPr fontId="1" type="noConversion"/>
  </si>
  <si>
    <t>소프트웨어융합공학과</t>
    <phoneticPr fontId="1" type="noConversion"/>
  </si>
  <si>
    <t>-</t>
  </si>
  <si>
    <t>IBT학과(국제경영학)</t>
    <phoneticPr fontId="1" type="noConversion"/>
  </si>
  <si>
    <t>ISE학과(융합시스템공학)</t>
    <phoneticPr fontId="1" type="noConversion"/>
  </si>
  <si>
    <t>KLC학과(국제한국언어문화학)</t>
    <phoneticPr fontId="1" type="noConversion"/>
  </si>
  <si>
    <t>소프트웨어융합대학</t>
    <phoneticPr fontId="1" type="noConversion"/>
  </si>
  <si>
    <t>예술체육대학</t>
    <phoneticPr fontId="1" type="noConversion"/>
  </si>
  <si>
    <t>인공지능공학과</t>
    <phoneticPr fontId="1" type="noConversion"/>
  </si>
  <si>
    <t>데이터사이언스학과</t>
    <phoneticPr fontId="1" type="noConversion"/>
  </si>
  <si>
    <t>스마트모빌리티공학과</t>
    <phoneticPr fontId="1" type="noConversion"/>
  </si>
  <si>
    <t>디자인테크놀로지학과</t>
    <phoneticPr fontId="1" type="noConversion"/>
  </si>
  <si>
    <t>미디어커뮤니케이션학과(멀티미디어)</t>
    <phoneticPr fontId="1" type="noConversion"/>
  </si>
  <si>
    <t>미디어커뮤니케이션학과</t>
    <phoneticPr fontId="1" type="noConversion"/>
  </si>
  <si>
    <t>연간
정원대비
선발률</t>
    <phoneticPr fontId="1" type="noConversion"/>
  </si>
  <si>
    <t>주관학과(기관)</t>
    <phoneticPr fontId="1" type="noConversion"/>
  </si>
  <si>
    <t>평점평균 3.5 이상/성적순</t>
    <phoneticPr fontId="1" type="noConversion"/>
  </si>
  <si>
    <t>평점평균 3.0 이상/성적순</t>
    <phoneticPr fontId="1" type="noConversion"/>
  </si>
  <si>
    <t>평점평균 2.0 이상/성적순</t>
    <phoneticPr fontId="1" type="noConversion"/>
  </si>
  <si>
    <t>평점평균 2.5 이상/성적순</t>
    <phoneticPr fontId="1" type="noConversion"/>
  </si>
  <si>
    <t>평점평균/성적순</t>
    <phoneticPr fontId="1" type="noConversion"/>
  </si>
  <si>
    <t>평점평균 2.5 이상 /성적순</t>
    <phoneticPr fontId="1" type="noConversion"/>
  </si>
  <si>
    <t>-</t>
    <phoneticPr fontId="4" type="noConversion"/>
  </si>
  <si>
    <t>화학,물리학,수학 이수
평점평균 3.5 이상/성적순</t>
    <phoneticPr fontId="1" type="noConversion"/>
  </si>
  <si>
    <t>(공공인재학)</t>
    <phoneticPr fontId="1" type="noConversion"/>
  </si>
  <si>
    <t>화학공학과(이차전지공학)</t>
    <phoneticPr fontId="5" type="noConversion"/>
  </si>
  <si>
    <t>신소재공학과(반도체공학)</t>
    <phoneticPr fontId="5" type="noConversion"/>
  </si>
  <si>
    <t>평점평균 3.5 이상/성적순</t>
    <phoneticPr fontId="4" type="noConversion"/>
  </si>
  <si>
    <t>평점평균 3.5 이상/성적순</t>
  </si>
  <si>
    <t>평점평균 4.0 이상/성적순</t>
  </si>
  <si>
    <t>평점평균 3.0 이상/성적순</t>
  </si>
  <si>
    <t>평점평균/성적 및 자기소개서</t>
  </si>
  <si>
    <t>평점평균 2.5 이상/성적순</t>
    <phoneticPr fontId="1" type="noConversion"/>
  </si>
  <si>
    <t>평점평균 2.0 이상/성적순
※ 인증조건 안내로 인해 신청 전
건축학 사무실 문의 필수</t>
    <phoneticPr fontId="5" type="noConversion"/>
  </si>
  <si>
    <t>평점평균 2.0 이상/성적순
※ 인증조건 안내로 인해 신청 전
건축학 사무실 문의 필수</t>
  </si>
  <si>
    <t>직전 학기 학사경고자 제외
평점평균/성적순</t>
  </si>
  <si>
    <t>평점평균 2.0 이상/성적순</t>
  </si>
  <si>
    <t>평점평균 3.2 이상/성적순</t>
  </si>
  <si>
    <t>평점평균/성적순</t>
  </si>
  <si>
    <t>평점평균 3.0이상/성적순</t>
  </si>
  <si>
    <t>평점평균 3.5 이상, 실기, 면접</t>
  </si>
  <si>
    <t>평점평균 2.4 이상/성적순</t>
  </si>
  <si>
    <t>평점평균 3.6 이상/성적순</t>
  </si>
  <si>
    <t>평점평균 3.75 이상/성적순</t>
  </si>
  <si>
    <t>평점평균 3.65 이상/성적순</t>
  </si>
  <si>
    <t>평점평균 2.5 이상, 
자기소개서,포트폴리오, 면접실기</t>
  </si>
  <si>
    <t>23학년도 기준 2, 3학년, 
평점평균 3.5 이상, 면접</t>
  </si>
  <si>
    <t>평점평균 3,5 이상, 면접</t>
  </si>
  <si>
    <t>평점평균 2.5 이상 / 성적순</t>
  </si>
  <si>
    <t>평점평균/성적, 면접
추후 부전공에서 융합전공으로 변경 신청을 받을 예정임.</t>
  </si>
  <si>
    <t>평점평균 4.0 이상/성적순</t>
    <phoneticPr fontId="1" type="noConversion"/>
  </si>
  <si>
    <t>평점평균 2.5이상/성적순</t>
    <phoneticPr fontId="4" type="noConversion"/>
  </si>
  <si>
    <t>-</t>
    <phoneticPr fontId="1" type="noConversion"/>
  </si>
  <si>
    <t>소계</t>
    <phoneticPr fontId="1" type="noConversion"/>
  </si>
  <si>
    <t>(소프트웨어융합공학)</t>
    <phoneticPr fontId="1" type="noConversion"/>
  </si>
  <si>
    <t>신청자 전원 선발</t>
  </si>
  <si>
    <t>복수전공</t>
    <phoneticPr fontId="4" type="noConversion"/>
  </si>
  <si>
    <t>부전공</t>
    <phoneticPr fontId="4" type="noConversion"/>
  </si>
  <si>
    <t>연계전공</t>
    <phoneticPr fontId="4" type="noConversion"/>
  </si>
  <si>
    <t>융합전공</t>
    <phoneticPr fontId="4" type="noConversion"/>
  </si>
  <si>
    <t xml:space="preserve">학과/단과대학 입력 항목 : 복수/부/연계/융합전공 -  '2024-1학기 선발(예정)인원', '선발기준' </t>
    <phoneticPr fontId="1" type="noConversion"/>
  </si>
  <si>
    <t>정보통신공학과(인공지능반도체공학)</t>
    <phoneticPr fontId="4" type="noConversion"/>
  </si>
  <si>
    <t>미래자동차사업단(미래자동차공학)</t>
    <phoneticPr fontId="1" type="noConversion"/>
  </si>
  <si>
    <t>기후위기 대응 사업단(기후위기 대응)</t>
    <phoneticPr fontId="4" type="noConversion"/>
  </si>
  <si>
    <t>2024-1학기</t>
  </si>
  <si>
    <t>2024-1학기</t>
    <phoneticPr fontId="1" type="noConversion"/>
  </si>
  <si>
    <t>선발계획 인원</t>
  </si>
  <si>
    <t>선발계획 인원</t>
    <phoneticPr fontId="1" type="noConversion"/>
  </si>
  <si>
    <t>신청인원(A)</t>
  </si>
  <si>
    <t>신청인원(A)</t>
    <phoneticPr fontId="4" type="noConversion"/>
  </si>
  <si>
    <t>선발인원(B)</t>
  </si>
  <si>
    <t>선발인원(B)</t>
    <phoneticPr fontId="4" type="noConversion"/>
  </si>
  <si>
    <t>선발률[(B)/(A)]</t>
  </si>
  <si>
    <t>선발률[(B)/(A)]</t>
    <phoneticPr fontId="4" type="noConversion"/>
  </si>
  <si>
    <t>-</t>
    <phoneticPr fontId="4" type="noConversion"/>
  </si>
  <si>
    <t>2023학년도 입학정원</t>
    <phoneticPr fontId="4" type="noConversion"/>
  </si>
  <si>
    <t>대학</t>
  </si>
  <si>
    <t>2023학년도</t>
  </si>
  <si>
    <t>모 집 단 위</t>
  </si>
  <si>
    <t>입학정원</t>
  </si>
  <si>
    <t>공과</t>
  </si>
  <si>
    <t>항공우주공학과</t>
  </si>
  <si>
    <t>고분자공학과</t>
  </si>
  <si>
    <t>사회인프라공학과</t>
  </si>
  <si>
    <t>공간정보공학과</t>
  </si>
  <si>
    <t>건축학부</t>
  </si>
  <si>
    <t xml:space="preserve">전기공학과 </t>
  </si>
  <si>
    <t>자연</t>
  </si>
  <si>
    <t>과학</t>
  </si>
  <si>
    <t>경영</t>
  </si>
  <si>
    <t>아태물류학부</t>
  </si>
  <si>
    <t>사범</t>
  </si>
  <si>
    <t>사회교육과</t>
  </si>
  <si>
    <t>체육교육과</t>
  </si>
  <si>
    <t>교육학과</t>
  </si>
  <si>
    <t>사회</t>
  </si>
  <si>
    <t>미디어커뮤니케이션학과</t>
  </si>
  <si>
    <t>아동심리학과</t>
  </si>
  <si>
    <t>사회복지학과</t>
  </si>
  <si>
    <t>문과</t>
  </si>
  <si>
    <t>중국학과</t>
  </si>
  <si>
    <t>문화콘텐츠문화경영학과</t>
  </si>
  <si>
    <t>의과</t>
  </si>
  <si>
    <t>의예과</t>
  </si>
  <si>
    <t>의학과</t>
  </si>
  <si>
    <t>[49]</t>
  </si>
  <si>
    <t>간호학과</t>
  </si>
  <si>
    <t>예술</t>
  </si>
  <si>
    <t>체육</t>
  </si>
  <si>
    <t>디자인융합학과</t>
  </si>
  <si>
    <t>미래</t>
  </si>
  <si>
    <t>융합</t>
  </si>
  <si>
    <t>메카트로닉스공학과</t>
  </si>
  <si>
    <r>
      <t>3(1</t>
    </r>
    <r>
      <rPr>
        <sz val="8"/>
        <color rgb="FF000000"/>
        <rFont val="한양신명조"/>
        <family val="3"/>
        <charset val="129"/>
      </rPr>
      <t>야</t>
    </r>
    <r>
      <rPr>
        <sz val="8"/>
        <color rgb="FF000000"/>
        <rFont val="맑은 고딕"/>
        <family val="3"/>
        <charset val="129"/>
        <scheme val="minor"/>
      </rPr>
      <t>)</t>
    </r>
  </si>
  <si>
    <t>소프트웨어융합공학과</t>
  </si>
  <si>
    <t>산업경영학과</t>
  </si>
  <si>
    <t>금융투자학과</t>
  </si>
  <si>
    <t>소프트웨어</t>
  </si>
  <si>
    <t>인공지능공학과</t>
  </si>
  <si>
    <t>데이터사이언스학과</t>
  </si>
  <si>
    <t>스마트모빌리티공학과</t>
  </si>
  <si>
    <t>디자인테크놀로지학과</t>
  </si>
  <si>
    <t>컴퓨터공학과</t>
  </si>
  <si>
    <r>
      <t>*</t>
    </r>
    <r>
      <rPr>
        <sz val="8"/>
        <color rgb="FF000000"/>
        <rFont val="한양신명조"/>
        <family val="3"/>
        <charset val="129"/>
      </rPr>
      <t>국제</t>
    </r>
  </si>
  <si>
    <t>학부</t>
  </si>
  <si>
    <r>
      <t>IBT</t>
    </r>
    <r>
      <rPr>
        <sz val="8"/>
        <color rgb="FF000000"/>
        <rFont val="한양신명조"/>
        <family val="3"/>
        <charset val="129"/>
      </rPr>
      <t>학과</t>
    </r>
  </si>
  <si>
    <r>
      <t>ISE</t>
    </r>
    <r>
      <rPr>
        <sz val="8"/>
        <color rgb="FF000000"/>
        <rFont val="한양신명조"/>
        <family val="3"/>
        <charset val="129"/>
      </rPr>
      <t>학과</t>
    </r>
  </si>
  <si>
    <r>
      <t>KLC</t>
    </r>
    <r>
      <rPr>
        <sz val="8"/>
        <color rgb="FF000000"/>
        <rFont val="한양신명조"/>
        <family val="3"/>
        <charset val="129"/>
      </rPr>
      <t>학과</t>
    </r>
  </si>
  <si>
    <t>프런</t>
  </si>
  <si>
    <t>티어</t>
  </si>
  <si>
    <t>자유전공학부</t>
  </si>
  <si>
    <t>총 계</t>
  </si>
  <si>
    <t>한국어문학과</t>
    <phoneticPr fontId="18" type="noConversion"/>
  </si>
  <si>
    <t>사학과</t>
    <phoneticPr fontId="18" type="noConversion"/>
  </si>
  <si>
    <t>철학과</t>
    <phoneticPr fontId="18" type="noConversion"/>
  </si>
  <si>
    <t>평점평균 3.3 이상/성적순</t>
    <phoneticPr fontId="1" type="noConversion"/>
  </si>
  <si>
    <t>-</t>
    <phoneticPr fontId="4" type="noConversion"/>
  </si>
  <si>
    <t>평점평균 3.0 이상/성적순
추후 부전공에서 융합전공으로 변경 신청을 받을 예정임</t>
    <phoneticPr fontId="1" type="noConversion"/>
  </si>
  <si>
    <t/>
  </si>
  <si>
    <t>평점평균 3.2이상/성적순</t>
  </si>
  <si>
    <t>평점평균 3.8 이상/성적순</t>
  </si>
  <si>
    <t>평점평균 3.9 이상/성적순
(마이크로전공 가산점 포함)</t>
  </si>
  <si>
    <t>평점평균 3.8 이상/성적순
(마이크로전공가산점포함)</t>
  </si>
  <si>
    <t>평점평균 3.5 이상 또는 국어교육과 전공과목 6학점 이상 이수자</t>
  </si>
  <si>
    <t>성적순</t>
  </si>
  <si>
    <t>평점평균 2.5 이상/성적순</t>
  </si>
  <si>
    <t>평점평균 2.5 이상, 면접</t>
  </si>
  <si>
    <t>평점평균 3.0 이상, 면접</t>
  </si>
  <si>
    <t>평점평균 2.0 이상, 면접</t>
  </si>
  <si>
    <t>23학년도 기준 2,3학년, 통계학 이수, 평점평균 3.5이상/성적순</t>
  </si>
  <si>
    <t>평점평균 3.75 이상, 면접</t>
  </si>
  <si>
    <t>평점 평균 3.0이상/성적 저조 혹은 고학년 학생은 면담 통해 결정</t>
  </si>
  <si>
    <t>2024-1학기 학과(전공)별 다중전공(복수·부·연계·융합전공) 선발 계획</t>
    <phoneticPr fontId="4" type="noConversion"/>
  </si>
  <si>
    <t>평점평균/성적, 면접
추후 부전공에서 융합전공으로 변경 신청을 받을 예정임.</t>
    <phoneticPr fontId="4" type="noConversion"/>
  </si>
  <si>
    <t>선발기준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</si>
</sst>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#,##0_);[Red]\(#,##0\)"/>
  </numFmts>
  <fonts count="2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b/>
      <sz val="12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2"/>
      <color theme="1"/>
      <name val="굴림"/>
      <family val="3"/>
      <charset val="129"/>
    </font>
    <font>
      <b/>
      <sz val="8"/>
      <color rgb="FF000000"/>
      <name val="한양신명조"/>
      <family val="3"/>
      <charset val="129"/>
    </font>
    <font>
      <sz val="8"/>
      <color rgb="FF000000"/>
      <name val="한양신명조"/>
      <family val="3"/>
      <charset val="129"/>
    </font>
    <font>
      <sz val="8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22"/>
      <color theme="1"/>
      <name val="굴림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DCDB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0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6" fillId="0" borderId="0">
      <alignment vertical="center"/>
    </xf>
  </cellStyleXfs>
  <cellXfs count="2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0" fontId="11" fillId="4" borderId="1" xfId="7" applyFont="1" applyFill="1" applyBorder="1" applyAlignment="1">
      <alignment horizontal="center" vertical="center" wrapText="1"/>
    </xf>
    <xf numFmtId="0" fontId="11" fillId="5" borderId="1" xfId="7" applyFont="1" applyFill="1" applyBorder="1" applyAlignment="1">
      <alignment horizontal="center" vertical="center" wrapText="1"/>
    </xf>
    <xf numFmtId="0" fontId="11" fillId="4" borderId="1" xfId="8" applyFont="1" applyFill="1" applyBorder="1" applyAlignment="1">
      <alignment horizontal="center" vertical="center"/>
    </xf>
    <xf numFmtId="0" fontId="11" fillId="6" borderId="1" xfId="7" applyFont="1" applyFill="1" applyBorder="1" applyAlignment="1">
      <alignment horizontal="center" vertical="center" wrapText="1"/>
    </xf>
    <xf numFmtId="0" fontId="11" fillId="4" borderId="1" xfId="7" applyNumberFormat="1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176" fontId="11" fillId="10" borderId="2" xfId="1" applyNumberFormat="1" applyFont="1" applyFill="1" applyBorder="1" applyAlignment="1">
      <alignment horizontal="center" vertical="center" wrapText="1"/>
    </xf>
    <xf numFmtId="176" fontId="11" fillId="10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176" fontId="11" fillId="10" borderId="1" xfId="1" applyNumberFormat="1" applyFont="1" applyFill="1" applyBorder="1" applyAlignment="1">
      <alignment horizontal="center" vertical="center" wrapText="1"/>
    </xf>
    <xf numFmtId="176" fontId="11" fillId="10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11" borderId="1" xfId="7" applyFont="1" applyFill="1" applyBorder="1" applyAlignment="1">
      <alignment horizontal="center" vertical="center" wrapText="1"/>
    </xf>
    <xf numFmtId="176" fontId="11" fillId="5" borderId="1" xfId="1" applyNumberFormat="1" applyFont="1" applyFill="1" applyBorder="1" applyAlignment="1">
      <alignment horizontal="center" vertical="center" wrapText="1"/>
    </xf>
    <xf numFmtId="176" fontId="11" fillId="5" borderId="1" xfId="0" applyNumberFormat="1" applyFont="1" applyFill="1" applyBorder="1" applyAlignment="1">
      <alignment horizontal="center" vertical="center" wrapText="1"/>
    </xf>
    <xf numFmtId="0" fontId="11" fillId="7" borderId="5" xfId="7" applyFont="1" applyFill="1" applyBorder="1" applyAlignment="1">
      <alignment horizontal="center" vertical="center" wrapText="1"/>
    </xf>
    <xf numFmtId="176" fontId="11" fillId="10" borderId="1" xfId="2" applyNumberFormat="1" applyFont="1" applyFill="1" applyBorder="1" applyAlignment="1">
      <alignment horizontal="center" vertical="center" wrapText="1"/>
    </xf>
    <xf numFmtId="176" fontId="11" fillId="12" borderId="1" xfId="2" applyNumberFormat="1" applyFont="1" applyFill="1" applyBorder="1" applyAlignment="1">
      <alignment horizontal="center" vertical="center" wrapText="1"/>
    </xf>
    <xf numFmtId="0" fontId="11" fillId="10" borderId="1" xfId="7" applyFont="1" applyFill="1" applyBorder="1" applyAlignment="1">
      <alignment horizontal="center" vertical="center" wrapText="1"/>
    </xf>
    <xf numFmtId="176" fontId="11" fillId="4" borderId="1" xfId="2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12" borderId="1" xfId="7" applyNumberFormat="1" applyFont="1" applyFill="1" applyBorder="1" applyAlignment="1">
      <alignment horizontal="center" vertical="center" wrapText="1"/>
    </xf>
    <xf numFmtId="0" fontId="11" fillId="11" borderId="1" xfId="7" applyNumberFormat="1" applyFont="1" applyFill="1" applyBorder="1" applyAlignment="1">
      <alignment horizontal="center" vertical="center" wrapText="1"/>
    </xf>
    <xf numFmtId="0" fontId="11" fillId="10" borderId="1" xfId="8" applyFont="1" applyFill="1" applyBorder="1" applyAlignment="1">
      <alignment horizontal="center" vertical="center"/>
    </xf>
    <xf numFmtId="9" fontId="11" fillId="10" borderId="1" xfId="1" applyFont="1" applyFill="1" applyBorder="1" applyAlignment="1">
      <alignment horizontal="center" vertical="center" wrapText="1"/>
    </xf>
    <xf numFmtId="41" fontId="11" fillId="5" borderId="5" xfId="0" applyNumberFormat="1" applyFont="1" applyFill="1" applyBorder="1" applyAlignment="1">
      <alignment horizontal="center" vertical="center" wrapText="1"/>
    </xf>
    <xf numFmtId="0" fontId="7" fillId="13" borderId="1" xfId="7" applyFont="1" applyFill="1" applyBorder="1" applyAlignment="1">
      <alignment horizontal="center" vertical="center"/>
    </xf>
    <xf numFmtId="176" fontId="12" fillId="13" borderId="1" xfId="0" applyNumberFormat="1" applyFont="1" applyFill="1" applyBorder="1" applyAlignment="1">
      <alignment horizontal="center" vertical="center" wrapText="1"/>
    </xf>
    <xf numFmtId="0" fontId="12" fillId="13" borderId="1" xfId="7" applyFont="1" applyFill="1" applyBorder="1" applyAlignment="1">
      <alignment horizontal="center" vertical="center"/>
    </xf>
    <xf numFmtId="9" fontId="12" fillId="13" borderId="1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Continuous" vertical="center"/>
    </xf>
    <xf numFmtId="0" fontId="11" fillId="0" borderId="0" xfId="0" applyFont="1" applyFill="1" applyBorder="1" applyAlignment="1">
      <alignment horizontal="right" vertical="center"/>
    </xf>
    <xf numFmtId="0" fontId="11" fillId="5" borderId="1" xfId="7" applyFont="1" applyFill="1" applyBorder="1" applyAlignment="1">
      <alignment horizontal="center" vertical="center"/>
    </xf>
    <xf numFmtId="177" fontId="12" fillId="13" borderId="3" xfId="7" applyNumberFormat="1" applyFont="1" applyFill="1" applyBorder="1" applyAlignment="1">
      <alignment horizontal="center" vertical="center"/>
    </xf>
    <xf numFmtId="177" fontId="12" fillId="13" borderId="6" xfId="7" applyNumberFormat="1" applyFont="1" applyFill="1" applyBorder="1" applyAlignment="1">
      <alignment horizontal="center" vertical="center"/>
    </xf>
    <xf numFmtId="0" fontId="7" fillId="0" borderId="2" xfId="7" applyFont="1" applyBorder="1" applyAlignment="1">
      <alignment vertical="center"/>
    </xf>
    <xf numFmtId="0" fontId="7" fillId="0" borderId="1" xfId="7" applyFont="1" applyBorder="1" applyAlignment="1">
      <alignment vertical="center"/>
    </xf>
    <xf numFmtId="0" fontId="7" fillId="6" borderId="1" xfId="7" applyFont="1" applyFill="1" applyBorder="1" applyAlignment="1">
      <alignment vertical="center"/>
    </xf>
    <xf numFmtId="0" fontId="7" fillId="6" borderId="1" xfId="7" applyFont="1" applyFill="1" applyBorder="1" applyAlignment="1">
      <alignment horizontal="left" vertical="center"/>
    </xf>
    <xf numFmtId="0" fontId="8" fillId="14" borderId="1" xfId="7" applyNumberFormat="1" applyFont="1" applyFill="1" applyBorder="1" applyAlignment="1">
      <alignment vertical="center"/>
    </xf>
    <xf numFmtId="0" fontId="7" fillId="0" borderId="1" xfId="7" applyFont="1" applyBorder="1" applyAlignment="1">
      <alignment horizontal="left" vertical="center"/>
    </xf>
    <xf numFmtId="0" fontId="7" fillId="7" borderId="1" xfId="7" applyFont="1" applyFill="1" applyBorder="1" applyAlignment="1">
      <alignment vertical="center"/>
    </xf>
    <xf numFmtId="0" fontId="7" fillId="0" borderId="1" xfId="7" applyFont="1" applyFill="1" applyBorder="1" applyAlignment="1">
      <alignment vertical="center"/>
    </xf>
    <xf numFmtId="0" fontId="7" fillId="0" borderId="1" xfId="7" applyFont="1" applyFill="1" applyBorder="1" applyAlignment="1">
      <alignment horizontal="left" vertical="center"/>
    </xf>
    <xf numFmtId="0" fontId="7" fillId="0" borderId="1" xfId="7" applyFont="1" applyBorder="1" applyAlignment="1">
      <alignment vertical="center" shrinkToFit="1"/>
    </xf>
    <xf numFmtId="0" fontId="7" fillId="6" borderId="1" xfId="7" applyFont="1" applyFill="1" applyBorder="1" applyAlignment="1">
      <alignment vertical="center" shrinkToFit="1"/>
    </xf>
    <xf numFmtId="0" fontId="12" fillId="0" borderId="1" xfId="0" applyFont="1" applyFill="1" applyBorder="1">
      <alignment vertical="center"/>
    </xf>
    <xf numFmtId="0" fontId="11" fillId="10" borderId="1" xfId="7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7" applyFont="1" applyFill="1" applyBorder="1" applyAlignment="1">
      <alignment horizontal="center" vertical="center"/>
    </xf>
    <xf numFmtId="176" fontId="11" fillId="4" borderId="1" xfId="1" applyNumberFormat="1" applyFont="1" applyFill="1" applyBorder="1" applyAlignment="1">
      <alignment horizontal="center" vertical="center" wrapText="1"/>
    </xf>
    <xf numFmtId="176" fontId="11" fillId="4" borderId="1" xfId="3" applyNumberFormat="1" applyFont="1" applyFill="1" applyBorder="1" applyAlignment="1">
      <alignment horizontal="center" vertical="center" wrapText="1"/>
    </xf>
    <xf numFmtId="0" fontId="12" fillId="7" borderId="1" xfId="7" applyFont="1" applyFill="1" applyBorder="1" applyAlignment="1">
      <alignment vertical="center"/>
    </xf>
    <xf numFmtId="0" fontId="14" fillId="15" borderId="23" xfId="0" applyFont="1" applyFill="1" applyBorder="1" applyAlignment="1">
      <alignment horizontal="center" vertical="center" wrapText="1"/>
    </xf>
    <xf numFmtId="0" fontId="14" fillId="15" borderId="24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3" fontId="17" fillId="16" borderId="33" xfId="0" applyNumberFormat="1" applyFont="1" applyFill="1" applyBorder="1" applyAlignment="1">
      <alignment horizontal="center" vertical="center" wrapText="1"/>
    </xf>
    <xf numFmtId="0" fontId="14" fillId="15" borderId="19" xfId="0" applyFont="1" applyFill="1" applyBorder="1" applyAlignment="1">
      <alignment vertical="center" wrapText="1"/>
    </xf>
    <xf numFmtId="0" fontId="14" fillId="15" borderId="20" xfId="0" applyFont="1" applyFill="1" applyBorder="1" applyAlignment="1">
      <alignment vertical="center" wrapText="1"/>
    </xf>
    <xf numFmtId="10" fontId="13" fillId="2" borderId="0" xfId="0" applyNumberFormat="1" applyFont="1" applyFill="1" applyAlignment="1">
      <alignment horizontal="centerContinuous" vertical="center"/>
    </xf>
    <xf numFmtId="10" fontId="11" fillId="2" borderId="0" xfId="0" applyNumberFormat="1" applyFont="1" applyFill="1" applyAlignment="1">
      <alignment horizontal="center" vertical="center"/>
    </xf>
    <xf numFmtId="10" fontId="12" fillId="8" borderId="1" xfId="0" applyNumberFormat="1" applyFont="1" applyFill="1" applyBorder="1" applyAlignment="1">
      <alignment horizontal="centerContinuous" vertical="center"/>
    </xf>
    <xf numFmtId="10" fontId="12" fillId="8" borderId="3" xfId="0" applyNumberFormat="1" applyFont="1" applyFill="1" applyBorder="1" applyAlignment="1">
      <alignment horizontal="center" vertical="center" wrapText="1"/>
    </xf>
    <xf numFmtId="10" fontId="11" fillId="5" borderId="1" xfId="7" applyNumberFormat="1" applyFont="1" applyFill="1" applyBorder="1" applyAlignment="1">
      <alignment horizontal="center" vertical="center"/>
    </xf>
    <xf numFmtId="10" fontId="11" fillId="5" borderId="1" xfId="0" applyNumberFormat="1" applyFont="1" applyFill="1" applyBorder="1" applyAlignment="1">
      <alignment horizontal="center" vertical="center" wrapText="1"/>
    </xf>
    <xf numFmtId="10" fontId="12" fillId="13" borderId="1" xfId="7" applyNumberFormat="1" applyFont="1" applyFill="1" applyBorder="1" applyAlignment="1">
      <alignment horizontal="center" vertical="center"/>
    </xf>
    <xf numFmtId="10" fontId="12" fillId="4" borderId="1" xfId="0" applyNumberFormat="1" applyFont="1" applyFill="1" applyBorder="1" applyAlignment="1">
      <alignment horizontal="centerContinuous" vertical="center"/>
    </xf>
    <xf numFmtId="10" fontId="12" fillId="4" borderId="3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vertical="center"/>
    </xf>
    <xf numFmtId="10" fontId="12" fillId="9" borderId="1" xfId="0" applyNumberFormat="1" applyFont="1" applyFill="1" applyBorder="1" applyAlignment="1">
      <alignment horizontal="centerContinuous" vertical="center"/>
    </xf>
    <xf numFmtId="10" fontId="12" fillId="9" borderId="3" xfId="0" applyNumberFormat="1" applyFont="1" applyFill="1" applyBorder="1" applyAlignment="1">
      <alignment horizontal="center" vertical="center" wrapText="1"/>
    </xf>
    <xf numFmtId="10" fontId="11" fillId="5" borderId="2" xfId="0" applyNumberFormat="1" applyFont="1" applyFill="1" applyBorder="1" applyAlignment="1">
      <alignment horizontal="center" vertical="center" wrapText="1"/>
    </xf>
    <xf numFmtId="10" fontId="12" fillId="6" borderId="1" xfId="0" applyNumberFormat="1" applyFont="1" applyFill="1" applyBorder="1" applyAlignment="1">
      <alignment horizontal="center" vertical="center" wrapText="1"/>
    </xf>
    <xf numFmtId="10" fontId="12" fillId="7" borderId="13" xfId="0" applyNumberFormat="1" applyFont="1" applyFill="1" applyBorder="1" applyAlignment="1">
      <alignment horizontal="centerContinuous" vertical="center"/>
    </xf>
    <xf numFmtId="10" fontId="12" fillId="7" borderId="14" xfId="0" applyNumberFormat="1" applyFont="1" applyFill="1" applyBorder="1" applyAlignment="1">
      <alignment horizontal="center" vertical="center" wrapText="1"/>
    </xf>
    <xf numFmtId="10" fontId="11" fillId="5" borderId="15" xfId="0" applyNumberFormat="1" applyFont="1" applyFill="1" applyBorder="1" applyAlignment="1">
      <alignment horizontal="center" vertical="center" wrapText="1"/>
    </xf>
    <xf numFmtId="10" fontId="11" fillId="5" borderId="13" xfId="0" applyNumberFormat="1" applyFont="1" applyFill="1" applyBorder="1" applyAlignment="1">
      <alignment horizontal="center" vertical="center" wrapText="1"/>
    </xf>
    <xf numFmtId="10" fontId="12" fillId="7" borderId="13" xfId="0" applyNumberFormat="1" applyFont="1" applyFill="1" applyBorder="1" applyAlignment="1">
      <alignment horizontal="center" vertical="center" wrapText="1"/>
    </xf>
    <xf numFmtId="10" fontId="12" fillId="13" borderId="13" xfId="7" applyNumberFormat="1" applyFont="1" applyFill="1" applyBorder="1" applyAlignment="1">
      <alignment horizontal="center" vertical="center"/>
    </xf>
    <xf numFmtId="0" fontId="12" fillId="10" borderId="2" xfId="0" applyNumberFormat="1" applyFont="1" applyFill="1" applyBorder="1" applyAlignment="1">
      <alignment horizontal="center" vertical="center" wrapText="1"/>
    </xf>
    <xf numFmtId="10" fontId="12" fillId="4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>
      <alignment vertical="center"/>
    </xf>
    <xf numFmtId="10" fontId="12" fillId="10" borderId="1" xfId="0" applyNumberFormat="1" applyFont="1" applyFill="1" applyBorder="1" applyAlignment="1">
      <alignment horizontal="center"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0" fontId="12" fillId="4" borderId="1" xfId="7" applyNumberFormat="1" applyFont="1" applyFill="1" applyBorder="1" applyAlignment="1">
      <alignment horizontal="center" vertical="center"/>
    </xf>
    <xf numFmtId="0" fontId="12" fillId="13" borderId="5" xfId="7" applyFont="1" applyFill="1" applyBorder="1" applyAlignment="1">
      <alignment horizontal="center" vertical="center"/>
    </xf>
    <xf numFmtId="10" fontId="12" fillId="10" borderId="1" xfId="7" applyNumberFormat="1" applyFont="1" applyFill="1" applyBorder="1" applyAlignment="1">
      <alignment horizontal="center" vertical="center"/>
    </xf>
    <xf numFmtId="10" fontId="12" fillId="6" borderId="1" xfId="7" applyNumberFormat="1" applyFont="1" applyFill="1" applyBorder="1" applyAlignment="1">
      <alignment horizontal="center" vertical="center"/>
    </xf>
    <xf numFmtId="176" fontId="12" fillId="13" borderId="1" xfId="7" applyNumberFormat="1" applyFont="1" applyFill="1" applyBorder="1" applyAlignment="1">
      <alignment horizontal="center" vertical="center"/>
    </xf>
    <xf numFmtId="9" fontId="12" fillId="13" borderId="3" xfId="7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10" fontId="11" fillId="17" borderId="1" xfId="0" applyNumberFormat="1" applyFont="1" applyFill="1" applyBorder="1" applyAlignment="1">
      <alignment horizontal="center" vertical="center" wrapText="1"/>
    </xf>
    <xf numFmtId="177" fontId="13" fillId="2" borderId="0" xfId="0" applyNumberFormat="1" applyFont="1" applyFill="1" applyAlignment="1">
      <alignment horizontal="centerContinuous" vertical="center"/>
    </xf>
    <xf numFmtId="177" fontId="0" fillId="2" borderId="0" xfId="0" applyNumberFormat="1" applyFill="1" applyAlignment="1">
      <alignment horizontal="center" vertical="center"/>
    </xf>
    <xf numFmtId="177" fontId="11" fillId="2" borderId="0" xfId="0" applyNumberFormat="1" applyFont="1" applyFill="1" applyAlignment="1">
      <alignment horizontal="center" vertical="center"/>
    </xf>
    <xf numFmtId="177" fontId="12" fillId="8" borderId="1" xfId="0" applyNumberFormat="1" applyFont="1" applyFill="1" applyBorder="1" applyAlignment="1">
      <alignment horizontal="centerContinuous" vertical="center"/>
    </xf>
    <xf numFmtId="177" fontId="12" fillId="8" borderId="3" xfId="0" applyNumberFormat="1" applyFont="1" applyFill="1" applyBorder="1" applyAlignment="1">
      <alignment horizontal="center" vertical="center" wrapText="1"/>
    </xf>
    <xf numFmtId="177" fontId="12" fillId="10" borderId="2" xfId="0" applyNumberFormat="1" applyFont="1" applyFill="1" applyBorder="1" applyAlignment="1">
      <alignment horizontal="center" vertical="center" wrapText="1"/>
    </xf>
    <xf numFmtId="177" fontId="12" fillId="10" borderId="1" xfId="0" applyNumberFormat="1" applyFont="1" applyFill="1" applyBorder="1" applyAlignment="1">
      <alignment horizontal="center" vertical="center" wrapText="1"/>
    </xf>
    <xf numFmtId="177" fontId="11" fillId="5" borderId="1" xfId="7" applyNumberFormat="1" applyFont="1" applyFill="1" applyBorder="1" applyAlignment="1">
      <alignment horizontal="center" vertical="center"/>
    </xf>
    <xf numFmtId="177" fontId="11" fillId="5" borderId="1" xfId="0" applyNumberFormat="1" applyFont="1" applyFill="1" applyBorder="1" applyAlignment="1">
      <alignment horizontal="center" vertical="center" wrapText="1"/>
    </xf>
    <xf numFmtId="177" fontId="12" fillId="13" borderId="1" xfId="7" applyNumberFormat="1" applyFont="1" applyFill="1" applyBorder="1" applyAlignment="1">
      <alignment horizontal="center" vertical="center"/>
    </xf>
    <xf numFmtId="177" fontId="12" fillId="10" borderId="1" xfId="7" applyNumberFormat="1" applyFont="1" applyFill="1" applyBorder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  <xf numFmtId="177" fontId="12" fillId="4" borderId="1" xfId="0" applyNumberFormat="1" applyFont="1" applyFill="1" applyBorder="1" applyAlignment="1">
      <alignment horizontal="centerContinuous" vertical="center"/>
    </xf>
    <xf numFmtId="177" fontId="12" fillId="4" borderId="3" xfId="0" applyNumberFormat="1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 wrapText="1"/>
    </xf>
    <xf numFmtId="177" fontId="12" fillId="4" borderId="1" xfId="0" applyNumberFormat="1" applyFont="1" applyFill="1" applyBorder="1" applyAlignment="1">
      <alignment horizontal="center" vertical="center" wrapText="1"/>
    </xf>
    <xf numFmtId="177" fontId="12" fillId="4" borderId="1" xfId="7" applyNumberFormat="1" applyFont="1" applyFill="1" applyBorder="1" applyAlignment="1">
      <alignment horizontal="center" vertical="center"/>
    </xf>
    <xf numFmtId="177" fontId="11" fillId="17" borderId="1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vertical="center"/>
    </xf>
    <xf numFmtId="177" fontId="12" fillId="9" borderId="1" xfId="0" applyNumberFormat="1" applyFont="1" applyFill="1" applyBorder="1" applyAlignment="1">
      <alignment horizontal="centerContinuous" vertical="center"/>
    </xf>
    <xf numFmtId="177" fontId="12" fillId="9" borderId="3" xfId="0" applyNumberFormat="1" applyFont="1" applyFill="1" applyBorder="1" applyAlignment="1">
      <alignment horizontal="center" vertical="center" wrapText="1"/>
    </xf>
    <xf numFmtId="177" fontId="11" fillId="5" borderId="2" xfId="0" applyNumberFormat="1" applyFont="1" applyFill="1" applyBorder="1" applyAlignment="1">
      <alignment horizontal="center" vertical="center" wrapText="1"/>
    </xf>
    <xf numFmtId="177" fontId="12" fillId="6" borderId="1" xfId="0" applyNumberFormat="1" applyFont="1" applyFill="1" applyBorder="1" applyAlignment="1">
      <alignment horizontal="center" vertical="center" wrapText="1"/>
    </xf>
    <xf numFmtId="177" fontId="12" fillId="6" borderId="1" xfId="7" applyNumberFormat="1" applyFont="1" applyFill="1" applyBorder="1" applyAlignment="1">
      <alignment horizontal="center" vertical="center"/>
    </xf>
    <xf numFmtId="177" fontId="12" fillId="7" borderId="13" xfId="0" applyNumberFormat="1" applyFont="1" applyFill="1" applyBorder="1" applyAlignment="1">
      <alignment horizontal="centerContinuous" vertical="center"/>
    </xf>
    <xf numFmtId="177" fontId="12" fillId="7" borderId="14" xfId="0" applyNumberFormat="1" applyFont="1" applyFill="1" applyBorder="1" applyAlignment="1">
      <alignment horizontal="center" vertical="center" wrapText="1"/>
    </xf>
    <xf numFmtId="177" fontId="11" fillId="5" borderId="15" xfId="0" applyNumberFormat="1" applyFont="1" applyFill="1" applyBorder="1" applyAlignment="1">
      <alignment horizontal="center" vertical="center" wrapText="1"/>
    </xf>
    <xf numFmtId="177" fontId="11" fillId="5" borderId="13" xfId="0" applyNumberFormat="1" applyFont="1" applyFill="1" applyBorder="1" applyAlignment="1">
      <alignment horizontal="center" vertical="center" wrapText="1"/>
    </xf>
    <xf numFmtId="177" fontId="12" fillId="7" borderId="13" xfId="0" applyNumberFormat="1" applyFont="1" applyFill="1" applyBorder="1" applyAlignment="1">
      <alignment horizontal="center" vertical="center" wrapText="1"/>
    </xf>
    <xf numFmtId="177" fontId="12" fillId="13" borderId="13" xfId="7" applyNumberFormat="1" applyFont="1" applyFill="1" applyBorder="1" applyAlignment="1">
      <alignment horizontal="center" vertical="center"/>
    </xf>
    <xf numFmtId="177" fontId="11" fillId="5" borderId="2" xfId="7" applyNumberFormat="1" applyFont="1" applyFill="1" applyBorder="1" applyAlignment="1">
      <alignment horizontal="center" vertical="center"/>
    </xf>
    <xf numFmtId="177" fontId="12" fillId="13" borderId="1" xfId="5" applyNumberFormat="1" applyFont="1" applyFill="1" applyBorder="1" applyAlignment="1">
      <alignment horizontal="center" vertical="center"/>
    </xf>
    <xf numFmtId="177" fontId="11" fillId="5" borderId="1" xfId="0" applyNumberFormat="1" applyFont="1" applyFill="1" applyBorder="1" applyAlignment="1">
      <alignment horizontal="center" vertical="center"/>
    </xf>
    <xf numFmtId="10" fontId="12" fillId="13" borderId="3" xfId="7" applyNumberFormat="1" applyFont="1" applyFill="1" applyBorder="1" applyAlignment="1">
      <alignment horizontal="center" vertical="center"/>
    </xf>
    <xf numFmtId="10" fontId="12" fillId="13" borderId="14" xfId="7" applyNumberFormat="1" applyFont="1" applyFill="1" applyBorder="1" applyAlignment="1">
      <alignment horizontal="center" vertical="center"/>
    </xf>
    <xf numFmtId="177" fontId="19" fillId="2" borderId="0" xfId="0" applyNumberFormat="1" applyFont="1" applyFill="1" applyAlignment="1">
      <alignment horizontal="centerContinuous" vertical="center"/>
    </xf>
    <xf numFmtId="177" fontId="0" fillId="2" borderId="0" xfId="0" applyNumberFormat="1" applyFont="1" applyFill="1" applyAlignment="1">
      <alignment horizontal="center" vertical="center"/>
    </xf>
    <xf numFmtId="1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177" fontId="12" fillId="7" borderId="1" xfId="0" applyNumberFormat="1" applyFont="1" applyFill="1" applyBorder="1" applyAlignment="1">
      <alignment horizontal="centerContinuous" vertical="center"/>
    </xf>
    <xf numFmtId="177" fontId="12" fillId="7" borderId="3" xfId="0" applyNumberFormat="1" applyFont="1" applyFill="1" applyBorder="1" applyAlignment="1">
      <alignment horizontal="center" vertical="center" wrapText="1"/>
    </xf>
    <xf numFmtId="177" fontId="11" fillId="10" borderId="2" xfId="0" applyNumberFormat="1" applyFont="1" applyFill="1" applyBorder="1" applyAlignment="1">
      <alignment horizontal="center" vertical="center" wrapText="1"/>
    </xf>
    <xf numFmtId="177" fontId="11" fillId="4" borderId="2" xfId="0" applyNumberFormat="1" applyFont="1" applyFill="1" applyBorder="1" applyAlignment="1">
      <alignment horizontal="center" vertical="center" wrapText="1"/>
    </xf>
    <xf numFmtId="177" fontId="11" fillId="10" borderId="1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177" fontId="11" fillId="7" borderId="1" xfId="0" applyNumberFormat="1" applyFont="1" applyFill="1" applyBorder="1" applyAlignment="1">
      <alignment horizontal="center" vertical="center" wrapText="1"/>
    </xf>
    <xf numFmtId="177" fontId="11" fillId="4" borderId="1" xfId="7" applyNumberFormat="1" applyFont="1" applyFill="1" applyBorder="1" applyAlignment="1">
      <alignment horizontal="center" vertical="center"/>
    </xf>
    <xf numFmtId="177" fontId="11" fillId="10" borderId="1" xfId="7" applyNumberFormat="1" applyFont="1" applyFill="1" applyBorder="1" applyAlignment="1">
      <alignment horizontal="center" vertical="center"/>
    </xf>
    <xf numFmtId="177" fontId="11" fillId="6" borderId="1" xfId="7" applyNumberFormat="1" applyFont="1" applyFill="1" applyBorder="1" applyAlignment="1">
      <alignment horizontal="center" vertical="center"/>
    </xf>
    <xf numFmtId="177" fontId="0" fillId="3" borderId="0" xfId="0" applyNumberFormat="1" applyFont="1" applyFill="1" applyAlignment="1">
      <alignment horizontal="center" vertical="center"/>
    </xf>
    <xf numFmtId="10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12" fillId="13" borderId="9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177" fontId="12" fillId="5" borderId="10" xfId="0" applyNumberFormat="1" applyFont="1" applyFill="1" applyBorder="1" applyAlignment="1">
      <alignment horizontal="center" vertical="center" wrapText="1"/>
    </xf>
    <xf numFmtId="177" fontId="12" fillId="5" borderId="1" xfId="0" applyNumberFormat="1" applyFont="1" applyFill="1" applyBorder="1" applyAlignment="1">
      <alignment horizontal="center" vertical="center" wrapText="1"/>
    </xf>
    <xf numFmtId="177" fontId="12" fillId="5" borderId="3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/>
    </xf>
    <xf numFmtId="0" fontId="12" fillId="13" borderId="9" xfId="7" applyFont="1" applyFill="1" applyBorder="1" applyAlignment="1">
      <alignment horizontal="center" vertical="center"/>
    </xf>
    <xf numFmtId="0" fontId="12" fillId="13" borderId="3" xfId="7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7" fillId="0" borderId="11" xfId="7" applyFont="1" applyBorder="1" applyAlignment="1">
      <alignment horizontal="center" vertical="center"/>
    </xf>
    <xf numFmtId="0" fontId="7" fillId="0" borderId="8" xfId="7" applyFont="1" applyBorder="1" applyAlignment="1">
      <alignment horizontal="center" vertical="center"/>
    </xf>
    <xf numFmtId="0" fontId="14" fillId="16" borderId="31" xfId="0" applyFont="1" applyFill="1" applyBorder="1" applyAlignment="1">
      <alignment horizontal="center" vertical="center" wrapText="1"/>
    </xf>
    <xf numFmtId="0" fontId="14" fillId="16" borderId="32" xfId="0" applyFont="1" applyFill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14" fillId="15" borderId="22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</cellXfs>
  <cellStyles count="10">
    <cellStyle name="백분율" xfId="1" builtinId="5"/>
    <cellStyle name="백분율 2" xfId="2"/>
    <cellStyle name="백분율 2 2" xfId="3"/>
    <cellStyle name="백분율 3" xfId="4"/>
    <cellStyle name="쉼표 [0]" xfId="5" builtinId="6"/>
    <cellStyle name="쉼표 [0] 2" xfId="6"/>
    <cellStyle name="표준" xfId="0" builtinId="0"/>
    <cellStyle name="표준 2" xfId="7"/>
    <cellStyle name="표준 2 2" xfId="8"/>
    <cellStyle name="표준 3" xfId="9"/>
  </cellStyles>
  <dxfs count="0"/>
  <tableStyles count="0" defaultTableStyle="TableStyleMedium2" defaultPivotStyle="PivotStyleLight16"/>
  <colors>
    <mruColors>
      <color rgb="FF0000FF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2"/>
  <sheetViews>
    <sheetView tabSelected="1" zoomScale="70" zoomScaleNormal="7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5" sqref="H5:H6"/>
    </sheetView>
  </sheetViews>
  <sheetFormatPr defaultRowHeight="16.5"/>
  <cols>
    <col min="1" max="1" width="26.125" style="2" customWidth="1"/>
    <col min="2" max="2" width="49.25" style="2" customWidth="1"/>
    <col min="3" max="3" width="9.875" style="120" hidden="1" customWidth="1"/>
    <col min="4" max="4" width="14.75" style="160" customWidth="1"/>
    <col min="5" max="6" width="5.125" style="160" hidden="1" customWidth="1"/>
    <col min="7" max="7" width="4.25" style="161" hidden="1" customWidth="1"/>
    <col min="8" max="8" width="38.625" style="162" customWidth="1"/>
    <col min="9" max="9" width="10.625" style="98" hidden="1" customWidth="1"/>
    <col min="10" max="10" width="15.125" style="160" customWidth="1"/>
    <col min="11" max="12" width="5.125" style="160" hidden="1" customWidth="1"/>
    <col min="13" max="13" width="4.5" style="161" hidden="1" customWidth="1"/>
    <col min="14" max="14" width="37" style="98" customWidth="1"/>
    <col min="15" max="15" width="15.125" style="160" customWidth="1"/>
    <col min="16" max="17" width="5.125" style="160" hidden="1" customWidth="1"/>
    <col min="18" max="18" width="4.25" style="161" hidden="1" customWidth="1"/>
    <col min="19" max="19" width="37.375" style="98" customWidth="1"/>
    <col min="20" max="20" width="14.875" style="160" customWidth="1"/>
    <col min="21" max="22" width="5.125" style="160" hidden="1" customWidth="1"/>
    <col min="23" max="23" width="4.25" style="161" hidden="1" customWidth="1"/>
    <col min="24" max="24" width="37" style="98" customWidth="1"/>
    <col min="25" max="16384" width="9" style="2"/>
  </cols>
  <sheetData>
    <row r="1" spans="1:33" ht="28.5" customHeight="1">
      <c r="A1" s="39" t="s">
        <v>251</v>
      </c>
      <c r="B1" s="39"/>
      <c r="C1" s="109"/>
      <c r="D1" s="144"/>
      <c r="E1" s="109"/>
      <c r="F1" s="109"/>
      <c r="G1" s="76"/>
      <c r="H1" s="39"/>
      <c r="I1" s="39"/>
      <c r="J1" s="144"/>
      <c r="K1" s="109"/>
      <c r="L1" s="109"/>
      <c r="M1" s="76"/>
      <c r="N1" s="39"/>
      <c r="O1" s="144"/>
      <c r="P1" s="109"/>
      <c r="Q1" s="109"/>
      <c r="R1" s="76"/>
      <c r="S1" s="39"/>
      <c r="T1" s="144"/>
      <c r="U1" s="109"/>
      <c r="V1" s="109"/>
      <c r="W1" s="76"/>
      <c r="X1" s="39"/>
    </row>
    <row r="2" spans="1:33" ht="15.75" customHeight="1">
      <c r="A2" s="1"/>
      <c r="B2" s="1"/>
      <c r="C2" s="110"/>
      <c r="D2" s="145"/>
      <c r="E2" s="145"/>
      <c r="F2" s="145"/>
      <c r="G2" s="146"/>
      <c r="H2" s="147"/>
      <c r="I2" s="148"/>
      <c r="J2" s="145"/>
      <c r="K2" s="145"/>
      <c r="L2" s="145"/>
      <c r="M2" s="146"/>
      <c r="N2" s="148"/>
      <c r="O2" s="145"/>
      <c r="P2" s="145"/>
      <c r="Q2" s="145"/>
      <c r="R2" s="146"/>
      <c r="S2" s="148"/>
      <c r="T2" s="145"/>
      <c r="U2" s="145"/>
      <c r="V2" s="145"/>
      <c r="W2" s="146"/>
      <c r="X2" s="148"/>
    </row>
    <row r="3" spans="1:33" ht="17.25" thickBot="1">
      <c r="A3" s="9"/>
      <c r="B3" s="9"/>
      <c r="C3" s="111"/>
      <c r="D3" s="111"/>
      <c r="E3" s="111"/>
      <c r="F3" s="111"/>
      <c r="G3" s="77"/>
      <c r="H3" s="10"/>
      <c r="I3" s="9"/>
      <c r="J3" s="163"/>
      <c r="K3" s="163"/>
      <c r="L3" s="163"/>
      <c r="M3" s="164"/>
      <c r="N3" s="40"/>
      <c r="O3" s="127"/>
      <c r="P3" s="127"/>
      <c r="Q3" s="127"/>
      <c r="R3" s="85"/>
      <c r="S3" s="165"/>
      <c r="T3" s="127"/>
      <c r="U3" s="127"/>
      <c r="V3" s="127"/>
      <c r="W3" s="85"/>
      <c r="X3" s="40" t="s">
        <v>159</v>
      </c>
    </row>
    <row r="4" spans="1:33" s="3" customFormat="1">
      <c r="A4" s="168" t="s">
        <v>0</v>
      </c>
      <c r="B4" s="171" t="s">
        <v>114</v>
      </c>
      <c r="C4" s="174" t="s">
        <v>174</v>
      </c>
      <c r="D4" s="181" t="s">
        <v>155</v>
      </c>
      <c r="E4" s="182"/>
      <c r="F4" s="182"/>
      <c r="G4" s="182"/>
      <c r="H4" s="182"/>
      <c r="I4" s="183"/>
      <c r="J4" s="184" t="s">
        <v>156</v>
      </c>
      <c r="K4" s="185"/>
      <c r="L4" s="185"/>
      <c r="M4" s="185"/>
      <c r="N4" s="186"/>
      <c r="O4" s="187" t="s">
        <v>157</v>
      </c>
      <c r="P4" s="188"/>
      <c r="Q4" s="188"/>
      <c r="R4" s="188"/>
      <c r="S4" s="189"/>
      <c r="T4" s="190" t="s">
        <v>158</v>
      </c>
      <c r="U4" s="191"/>
      <c r="V4" s="191"/>
      <c r="W4" s="191"/>
      <c r="X4" s="192"/>
    </row>
    <row r="5" spans="1:33" s="3" customFormat="1">
      <c r="A5" s="169"/>
      <c r="B5" s="172"/>
      <c r="C5" s="175"/>
      <c r="D5" s="112" t="s">
        <v>164</v>
      </c>
      <c r="E5" s="112"/>
      <c r="F5" s="112"/>
      <c r="G5" s="78"/>
      <c r="H5" s="177" t="s">
        <v>253</v>
      </c>
      <c r="I5" s="177" t="s">
        <v>113</v>
      </c>
      <c r="J5" s="121" t="s">
        <v>163</v>
      </c>
      <c r="K5" s="121"/>
      <c r="L5" s="121"/>
      <c r="M5" s="83"/>
      <c r="N5" s="197" t="s">
        <v>253</v>
      </c>
      <c r="O5" s="128" t="s">
        <v>163</v>
      </c>
      <c r="P5" s="128"/>
      <c r="Q5" s="128"/>
      <c r="R5" s="86"/>
      <c r="S5" s="179" t="s">
        <v>253</v>
      </c>
      <c r="T5" s="149" t="s">
        <v>163</v>
      </c>
      <c r="U5" s="133"/>
      <c r="V5" s="133"/>
      <c r="W5" s="90"/>
      <c r="X5" s="166" t="s">
        <v>253</v>
      </c>
    </row>
    <row r="6" spans="1:33" s="3" customFormat="1" ht="86.25" thickBot="1">
      <c r="A6" s="170"/>
      <c r="B6" s="173"/>
      <c r="C6" s="176"/>
      <c r="D6" s="113" t="s">
        <v>166</v>
      </c>
      <c r="E6" s="113" t="s">
        <v>168</v>
      </c>
      <c r="F6" s="113" t="s">
        <v>170</v>
      </c>
      <c r="G6" s="79" t="s">
        <v>172</v>
      </c>
      <c r="H6" s="178"/>
      <c r="I6" s="178"/>
      <c r="J6" s="122" t="s">
        <v>165</v>
      </c>
      <c r="K6" s="122" t="s">
        <v>167</v>
      </c>
      <c r="L6" s="122" t="s">
        <v>169</v>
      </c>
      <c r="M6" s="84" t="s">
        <v>171</v>
      </c>
      <c r="N6" s="198"/>
      <c r="O6" s="129" t="s">
        <v>165</v>
      </c>
      <c r="P6" s="129" t="s">
        <v>167</v>
      </c>
      <c r="Q6" s="129" t="s">
        <v>169</v>
      </c>
      <c r="R6" s="87" t="s">
        <v>171</v>
      </c>
      <c r="S6" s="180"/>
      <c r="T6" s="150" t="s">
        <v>165</v>
      </c>
      <c r="U6" s="134" t="s">
        <v>167</v>
      </c>
      <c r="V6" s="134" t="s">
        <v>169</v>
      </c>
      <c r="W6" s="91" t="s">
        <v>171</v>
      </c>
      <c r="X6" s="167"/>
    </row>
    <row r="7" spans="1:33">
      <c r="A7" s="199" t="s">
        <v>1</v>
      </c>
      <c r="B7" s="44" t="s">
        <v>2</v>
      </c>
      <c r="C7" s="139">
        <v>160</v>
      </c>
      <c r="D7" s="151">
        <v>48</v>
      </c>
      <c r="E7" s="114"/>
      <c r="F7" s="114"/>
      <c r="G7" s="96" t="str">
        <f>IFERROR(F7/E7,"")</f>
        <v/>
      </c>
      <c r="H7" s="11" t="s">
        <v>116</v>
      </c>
      <c r="I7" s="12">
        <f>IFERROR(F7/C7,"")</f>
        <v>0</v>
      </c>
      <c r="J7" s="152">
        <v>10</v>
      </c>
      <c r="K7" s="123"/>
      <c r="L7" s="123"/>
      <c r="M7" s="97" t="str">
        <f>IFERROR(L7/K7,"")</f>
        <v/>
      </c>
      <c r="N7" s="57" t="s">
        <v>116</v>
      </c>
      <c r="O7" s="130" t="s">
        <v>173</v>
      </c>
      <c r="P7" s="130" t="s">
        <v>173</v>
      </c>
      <c r="Q7" s="130" t="s">
        <v>173</v>
      </c>
      <c r="R7" s="88" t="s">
        <v>173</v>
      </c>
      <c r="S7" s="13" t="s">
        <v>173</v>
      </c>
      <c r="T7" s="130" t="s">
        <v>173</v>
      </c>
      <c r="U7" s="135" t="s">
        <v>173</v>
      </c>
      <c r="V7" s="135" t="s">
        <v>173</v>
      </c>
      <c r="W7" s="92" t="s">
        <v>173</v>
      </c>
      <c r="X7" s="14" t="s">
        <v>173</v>
      </c>
      <c r="Y7" s="98"/>
      <c r="Z7" s="98"/>
      <c r="AA7" s="98"/>
      <c r="AB7" s="98"/>
      <c r="AC7" s="98"/>
      <c r="AD7" s="98"/>
      <c r="AE7" s="98"/>
      <c r="AF7" s="98"/>
      <c r="AG7" s="98"/>
    </row>
    <row r="8" spans="1:33">
      <c r="A8" s="200"/>
      <c r="B8" s="45" t="s">
        <v>82</v>
      </c>
      <c r="C8" s="116">
        <v>66</v>
      </c>
      <c r="D8" s="153">
        <v>21</v>
      </c>
      <c r="E8" s="115"/>
      <c r="F8" s="115"/>
      <c r="G8" s="99" t="str">
        <f t="shared" ref="G8:G71" si="0">IFERROR(F8/E8,"")</f>
        <v/>
      </c>
      <c r="H8" s="16" t="s">
        <v>126</v>
      </c>
      <c r="I8" s="17">
        <f t="shared" ref="I8:I71" si="1">IFERROR(F8/C8,"")</f>
        <v>0</v>
      </c>
      <c r="J8" s="154">
        <v>5</v>
      </c>
      <c r="K8" s="124"/>
      <c r="L8" s="124"/>
      <c r="M8" s="100" t="str">
        <f t="shared" ref="M8:M71" si="2">IFERROR(L8/K8,"")</f>
        <v/>
      </c>
      <c r="N8" s="58" t="s">
        <v>127</v>
      </c>
      <c r="O8" s="117" t="s">
        <v>173</v>
      </c>
      <c r="P8" s="117" t="s">
        <v>173</v>
      </c>
      <c r="Q8" s="117" t="s">
        <v>173</v>
      </c>
      <c r="R8" s="81" t="s">
        <v>173</v>
      </c>
      <c r="S8" s="18" t="s">
        <v>173</v>
      </c>
      <c r="T8" s="117" t="s">
        <v>173</v>
      </c>
      <c r="U8" s="136" t="s">
        <v>173</v>
      </c>
      <c r="V8" s="136" t="s">
        <v>173</v>
      </c>
      <c r="W8" s="93" t="s">
        <v>173</v>
      </c>
      <c r="X8" s="19" t="s">
        <v>173</v>
      </c>
      <c r="Y8" s="98"/>
      <c r="Z8" s="98"/>
      <c r="AA8" s="98"/>
      <c r="AB8" s="98"/>
      <c r="AC8" s="98"/>
      <c r="AD8" s="98"/>
      <c r="AE8" s="98"/>
      <c r="AF8" s="98"/>
      <c r="AG8" s="98"/>
    </row>
    <row r="9" spans="1:33">
      <c r="A9" s="200"/>
      <c r="B9" s="46" t="s">
        <v>83</v>
      </c>
      <c r="C9" s="116" t="s">
        <v>173</v>
      </c>
      <c r="D9" s="116" t="s">
        <v>173</v>
      </c>
      <c r="E9" s="116" t="s">
        <v>173</v>
      </c>
      <c r="F9" s="116" t="s">
        <v>173</v>
      </c>
      <c r="G9" s="80" t="s">
        <v>173</v>
      </c>
      <c r="H9" s="41" t="s">
        <v>173</v>
      </c>
      <c r="I9" s="41" t="s">
        <v>173</v>
      </c>
      <c r="J9" s="116" t="s">
        <v>173</v>
      </c>
      <c r="K9" s="116" t="s">
        <v>173</v>
      </c>
      <c r="L9" s="116" t="s">
        <v>173</v>
      </c>
      <c r="M9" s="80" t="s">
        <v>173</v>
      </c>
      <c r="N9" s="41" t="s">
        <v>173</v>
      </c>
      <c r="O9" s="155">
        <v>5</v>
      </c>
      <c r="P9" s="131"/>
      <c r="Q9" s="131"/>
      <c r="R9" s="89" t="str">
        <f t="shared" ref="R9:R70" si="3">IFERROR(Q9/P9,"")</f>
        <v/>
      </c>
      <c r="S9" s="7" t="s">
        <v>127</v>
      </c>
      <c r="T9" s="117" t="s">
        <v>173</v>
      </c>
      <c r="U9" s="136" t="s">
        <v>173</v>
      </c>
      <c r="V9" s="136" t="s">
        <v>173</v>
      </c>
      <c r="W9" s="93" t="s">
        <v>173</v>
      </c>
      <c r="X9" s="19" t="s">
        <v>173</v>
      </c>
      <c r="Y9" s="98"/>
      <c r="Z9" s="98"/>
      <c r="AA9" s="98"/>
      <c r="AB9" s="98"/>
      <c r="AC9" s="98"/>
      <c r="AD9" s="98"/>
      <c r="AE9" s="98"/>
      <c r="AF9" s="98"/>
      <c r="AG9" s="98"/>
    </row>
    <row r="10" spans="1:33">
      <c r="A10" s="200"/>
      <c r="B10" s="45" t="s">
        <v>3</v>
      </c>
      <c r="C10" s="116">
        <v>65</v>
      </c>
      <c r="D10" s="153">
        <v>20</v>
      </c>
      <c r="E10" s="115"/>
      <c r="F10" s="115"/>
      <c r="G10" s="99" t="str">
        <f t="shared" ref="G10" si="4">IFERROR(F10/E10,"")</f>
        <v/>
      </c>
      <c r="H10" s="15" t="s">
        <v>116</v>
      </c>
      <c r="I10" s="17">
        <f t="shared" ref="I10" si="5">IFERROR(F10/C10,"")</f>
        <v>0</v>
      </c>
      <c r="J10" s="154">
        <v>9</v>
      </c>
      <c r="K10" s="124"/>
      <c r="L10" s="124"/>
      <c r="M10" s="100" t="str">
        <f t="shared" si="2"/>
        <v/>
      </c>
      <c r="N10" s="58" t="s">
        <v>129</v>
      </c>
      <c r="O10" s="117" t="s">
        <v>173</v>
      </c>
      <c r="P10" s="117" t="s">
        <v>173</v>
      </c>
      <c r="Q10" s="117" t="s">
        <v>173</v>
      </c>
      <c r="R10" s="81" t="s">
        <v>173</v>
      </c>
      <c r="S10" s="18" t="s">
        <v>173</v>
      </c>
      <c r="T10" s="117" t="s">
        <v>173</v>
      </c>
      <c r="U10" s="136" t="s">
        <v>173</v>
      </c>
      <c r="V10" s="136" t="s">
        <v>173</v>
      </c>
      <c r="W10" s="93" t="s">
        <v>173</v>
      </c>
      <c r="X10" s="19" t="s">
        <v>173</v>
      </c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>
      <c r="A11" s="200"/>
      <c r="B11" s="47" t="s">
        <v>47</v>
      </c>
      <c r="C11" s="116" t="s">
        <v>173</v>
      </c>
      <c r="D11" s="116" t="s">
        <v>173</v>
      </c>
      <c r="E11" s="116" t="s">
        <v>173</v>
      </c>
      <c r="F11" s="116" t="s">
        <v>173</v>
      </c>
      <c r="G11" s="80" t="s">
        <v>173</v>
      </c>
      <c r="H11" s="41" t="s">
        <v>173</v>
      </c>
      <c r="I11" s="41" t="s">
        <v>173</v>
      </c>
      <c r="J11" s="116" t="s">
        <v>173</v>
      </c>
      <c r="K11" s="116" t="s">
        <v>173</v>
      </c>
      <c r="L11" s="116" t="s">
        <v>173</v>
      </c>
      <c r="M11" s="80" t="s">
        <v>173</v>
      </c>
      <c r="N11" s="41" t="s">
        <v>173</v>
      </c>
      <c r="O11" s="155">
        <v>2</v>
      </c>
      <c r="P11" s="131"/>
      <c r="Q11" s="131"/>
      <c r="R11" s="89" t="str">
        <f t="shared" si="3"/>
        <v/>
      </c>
      <c r="S11" s="21" t="s">
        <v>128</v>
      </c>
      <c r="T11" s="117" t="s">
        <v>173</v>
      </c>
      <c r="U11" s="136" t="s">
        <v>173</v>
      </c>
      <c r="V11" s="136" t="s">
        <v>173</v>
      </c>
      <c r="W11" s="93" t="s">
        <v>173</v>
      </c>
      <c r="X11" s="19" t="s">
        <v>173</v>
      </c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>
      <c r="A12" s="200"/>
      <c r="B12" s="45" t="s">
        <v>4</v>
      </c>
      <c r="C12" s="116">
        <v>53</v>
      </c>
      <c r="D12" s="153">
        <v>8</v>
      </c>
      <c r="E12" s="115"/>
      <c r="F12" s="115"/>
      <c r="G12" s="99" t="str">
        <f t="shared" ref="G12" si="6">IFERROR(F12/E12,"")</f>
        <v/>
      </c>
      <c r="H12" s="16" t="s">
        <v>149</v>
      </c>
      <c r="I12" s="17">
        <f t="shared" ref="I12" si="7">IFERROR(F12/C12,"")</f>
        <v>0</v>
      </c>
      <c r="J12" s="154">
        <v>5</v>
      </c>
      <c r="K12" s="124"/>
      <c r="L12" s="124"/>
      <c r="M12" s="100" t="str">
        <f t="shared" ref="M12" si="8">IFERROR(L12/K12,"")</f>
        <v/>
      </c>
      <c r="N12" s="58" t="s">
        <v>149</v>
      </c>
      <c r="O12" s="117" t="s">
        <v>173</v>
      </c>
      <c r="P12" s="117" t="s">
        <v>173</v>
      </c>
      <c r="Q12" s="117" t="s">
        <v>173</v>
      </c>
      <c r="R12" s="81" t="s">
        <v>173</v>
      </c>
      <c r="S12" s="18" t="s">
        <v>173</v>
      </c>
      <c r="T12" s="117" t="s">
        <v>173</v>
      </c>
      <c r="U12" s="136" t="s">
        <v>173</v>
      </c>
      <c r="V12" s="136" t="s">
        <v>173</v>
      </c>
      <c r="W12" s="93" t="s">
        <v>173</v>
      </c>
      <c r="X12" s="19" t="s">
        <v>173</v>
      </c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28.5">
      <c r="A13" s="200"/>
      <c r="B13" s="45" t="s">
        <v>5</v>
      </c>
      <c r="C13" s="116">
        <v>115</v>
      </c>
      <c r="D13" s="153">
        <v>35</v>
      </c>
      <c r="E13" s="115"/>
      <c r="F13" s="115"/>
      <c r="G13" s="99" t="str">
        <f t="shared" si="0"/>
        <v/>
      </c>
      <c r="H13" s="16" t="s">
        <v>122</v>
      </c>
      <c r="I13" s="17">
        <f t="shared" si="1"/>
        <v>0</v>
      </c>
      <c r="J13" s="154">
        <v>12</v>
      </c>
      <c r="K13" s="124"/>
      <c r="L13" s="124"/>
      <c r="M13" s="100" t="str">
        <f t="shared" si="2"/>
        <v/>
      </c>
      <c r="N13" s="60" t="s">
        <v>122</v>
      </c>
      <c r="O13" s="117" t="s">
        <v>173</v>
      </c>
      <c r="P13" s="117" t="s">
        <v>173</v>
      </c>
      <c r="Q13" s="117" t="s">
        <v>173</v>
      </c>
      <c r="R13" s="81" t="s">
        <v>173</v>
      </c>
      <c r="S13" s="18" t="s">
        <v>173</v>
      </c>
      <c r="T13" s="117" t="s">
        <v>173</v>
      </c>
      <c r="U13" s="136" t="s">
        <v>173</v>
      </c>
      <c r="V13" s="136" t="s">
        <v>173</v>
      </c>
      <c r="W13" s="93" t="s">
        <v>173</v>
      </c>
      <c r="X13" s="19" t="s">
        <v>173</v>
      </c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ht="42.75">
      <c r="A14" s="200"/>
      <c r="B14" s="48" t="s">
        <v>124</v>
      </c>
      <c r="C14" s="116" t="s">
        <v>173</v>
      </c>
      <c r="D14" s="117" t="s">
        <v>173</v>
      </c>
      <c r="E14" s="117" t="s">
        <v>173</v>
      </c>
      <c r="F14" s="117" t="s">
        <v>173</v>
      </c>
      <c r="G14" s="81" t="s">
        <v>173</v>
      </c>
      <c r="H14" s="22" t="s">
        <v>173</v>
      </c>
      <c r="I14" s="23" t="s">
        <v>173</v>
      </c>
      <c r="J14" s="154">
        <v>50</v>
      </c>
      <c r="K14" s="124"/>
      <c r="L14" s="124"/>
      <c r="M14" s="100" t="str">
        <f t="shared" si="2"/>
        <v/>
      </c>
      <c r="N14" s="60" t="s">
        <v>148</v>
      </c>
      <c r="O14" s="117" t="s">
        <v>173</v>
      </c>
      <c r="P14" s="117" t="s">
        <v>173</v>
      </c>
      <c r="Q14" s="117" t="s">
        <v>173</v>
      </c>
      <c r="R14" s="81" t="s">
        <v>173</v>
      </c>
      <c r="S14" s="18" t="s">
        <v>173</v>
      </c>
      <c r="T14" s="156" t="s">
        <v>235</v>
      </c>
      <c r="U14" s="137"/>
      <c r="V14" s="137"/>
      <c r="W14" s="94" t="str">
        <f t="shared" ref="W14:W70" si="9">IFERROR(V14/U14,"")</f>
        <v/>
      </c>
      <c r="X14" s="24" t="s">
        <v>252</v>
      </c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>
      <c r="A15" s="200"/>
      <c r="B15" s="45" t="s">
        <v>6</v>
      </c>
      <c r="C15" s="116">
        <v>47</v>
      </c>
      <c r="D15" s="153">
        <v>10</v>
      </c>
      <c r="E15" s="115"/>
      <c r="F15" s="115"/>
      <c r="G15" s="99" t="str">
        <f t="shared" ref="G15" si="10">IFERROR(F15/E15,"")</f>
        <v/>
      </c>
      <c r="H15" s="16" t="s">
        <v>234</v>
      </c>
      <c r="I15" s="17">
        <f t="shared" ref="I15" si="11">IFERROR(F15/C15,"")</f>
        <v>0</v>
      </c>
      <c r="J15" s="154">
        <v>10</v>
      </c>
      <c r="K15" s="124"/>
      <c r="L15" s="124"/>
      <c r="M15" s="100" t="str">
        <f t="shared" si="2"/>
        <v/>
      </c>
      <c r="N15" s="58" t="s">
        <v>234</v>
      </c>
      <c r="O15" s="117" t="s">
        <v>173</v>
      </c>
      <c r="P15" s="117" t="s">
        <v>173</v>
      </c>
      <c r="Q15" s="117" t="s">
        <v>173</v>
      </c>
      <c r="R15" s="81" t="s">
        <v>173</v>
      </c>
      <c r="S15" s="18" t="s">
        <v>173</v>
      </c>
      <c r="T15" s="117" t="s">
        <v>173</v>
      </c>
      <c r="U15" s="136" t="s">
        <v>173</v>
      </c>
      <c r="V15" s="136" t="s">
        <v>173</v>
      </c>
      <c r="W15" s="93" t="s">
        <v>173</v>
      </c>
      <c r="X15" s="19" t="s">
        <v>173</v>
      </c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>
      <c r="A16" s="200"/>
      <c r="B16" s="49" t="s">
        <v>41</v>
      </c>
      <c r="C16" s="116">
        <v>49</v>
      </c>
      <c r="D16" s="153">
        <v>15</v>
      </c>
      <c r="E16" s="115"/>
      <c r="F16" s="115"/>
      <c r="G16" s="99" t="str">
        <f t="shared" si="0"/>
        <v/>
      </c>
      <c r="H16" s="25" t="s">
        <v>129</v>
      </c>
      <c r="I16" s="17">
        <f t="shared" si="1"/>
        <v>0</v>
      </c>
      <c r="J16" s="154">
        <v>9</v>
      </c>
      <c r="K16" s="124"/>
      <c r="L16" s="124"/>
      <c r="M16" s="100" t="str">
        <f t="shared" si="2"/>
        <v/>
      </c>
      <c r="N16" s="58" t="s">
        <v>129</v>
      </c>
      <c r="O16" s="117" t="s">
        <v>173</v>
      </c>
      <c r="P16" s="117" t="s">
        <v>173</v>
      </c>
      <c r="Q16" s="117" t="s">
        <v>173</v>
      </c>
      <c r="R16" s="81" t="s">
        <v>173</v>
      </c>
      <c r="S16" s="18" t="s">
        <v>173</v>
      </c>
      <c r="T16" s="117" t="s">
        <v>173</v>
      </c>
      <c r="U16" s="136" t="s">
        <v>173</v>
      </c>
      <c r="V16" s="136" t="s">
        <v>173</v>
      </c>
      <c r="W16" s="93" t="s">
        <v>173</v>
      </c>
      <c r="X16" s="19" t="s">
        <v>173</v>
      </c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>
      <c r="A17" s="200"/>
      <c r="B17" s="45" t="s">
        <v>7</v>
      </c>
      <c r="C17" s="116">
        <v>109</v>
      </c>
      <c r="D17" s="153">
        <v>33</v>
      </c>
      <c r="E17" s="115"/>
      <c r="F17" s="115"/>
      <c r="G17" s="99" t="str">
        <f t="shared" si="0"/>
        <v/>
      </c>
      <c r="H17" s="26" t="s">
        <v>129</v>
      </c>
      <c r="I17" s="17">
        <f t="shared" si="1"/>
        <v>0</v>
      </c>
      <c r="J17" s="154">
        <v>33</v>
      </c>
      <c r="K17" s="124"/>
      <c r="L17" s="124"/>
      <c r="M17" s="100" t="str">
        <f t="shared" si="2"/>
        <v/>
      </c>
      <c r="N17" s="58" t="s">
        <v>129</v>
      </c>
      <c r="O17" s="117" t="s">
        <v>173</v>
      </c>
      <c r="P17" s="117" t="s">
        <v>173</v>
      </c>
      <c r="Q17" s="117" t="s">
        <v>173</v>
      </c>
      <c r="R17" s="81" t="s">
        <v>173</v>
      </c>
      <c r="S17" s="18" t="s">
        <v>173</v>
      </c>
      <c r="T17" s="117" t="s">
        <v>173</v>
      </c>
      <c r="U17" s="136" t="s">
        <v>173</v>
      </c>
      <c r="V17" s="136" t="s">
        <v>173</v>
      </c>
      <c r="W17" s="93" t="s">
        <v>173</v>
      </c>
      <c r="X17" s="19" t="s">
        <v>173</v>
      </c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ht="42.75">
      <c r="A18" s="200"/>
      <c r="B18" s="48" t="s">
        <v>125</v>
      </c>
      <c r="C18" s="116" t="s">
        <v>173</v>
      </c>
      <c r="D18" s="116" t="s">
        <v>173</v>
      </c>
      <c r="E18" s="116" t="s">
        <v>173</v>
      </c>
      <c r="F18" s="116" t="s">
        <v>173</v>
      </c>
      <c r="G18" s="80" t="s">
        <v>173</v>
      </c>
      <c r="H18" s="41" t="s">
        <v>173</v>
      </c>
      <c r="I18" s="41" t="s">
        <v>173</v>
      </c>
      <c r="J18" s="157">
        <v>50</v>
      </c>
      <c r="K18" s="125"/>
      <c r="L18" s="125"/>
      <c r="M18" s="101" t="str">
        <f t="shared" si="2"/>
        <v/>
      </c>
      <c r="N18" s="4" t="s">
        <v>236</v>
      </c>
      <c r="O18" s="117" t="s">
        <v>173</v>
      </c>
      <c r="P18" s="117" t="s">
        <v>173</v>
      </c>
      <c r="Q18" s="117" t="s">
        <v>173</v>
      </c>
      <c r="R18" s="81" t="s">
        <v>173</v>
      </c>
      <c r="S18" s="18" t="s">
        <v>173</v>
      </c>
      <c r="T18" s="156" t="s">
        <v>235</v>
      </c>
      <c r="U18" s="137"/>
      <c r="V18" s="137"/>
      <c r="W18" s="94" t="str">
        <f t="shared" si="9"/>
        <v/>
      </c>
      <c r="X18" s="24" t="s">
        <v>130</v>
      </c>
      <c r="Y18" s="98"/>
      <c r="Z18" s="98"/>
      <c r="AA18" s="98"/>
      <c r="AB18" s="98"/>
      <c r="AC18" s="98"/>
      <c r="AD18" s="98"/>
      <c r="AE18" s="98"/>
      <c r="AF18" s="98"/>
      <c r="AG18" s="98"/>
    </row>
    <row r="19" spans="1:33">
      <c r="A19" s="200"/>
      <c r="B19" s="49" t="s">
        <v>42</v>
      </c>
      <c r="C19" s="116">
        <v>71</v>
      </c>
      <c r="D19" s="153">
        <v>22</v>
      </c>
      <c r="E19" s="115"/>
      <c r="F19" s="115"/>
      <c r="G19" s="99" t="str">
        <f t="shared" ref="G19" si="12">IFERROR(F19/E19,"")</f>
        <v/>
      </c>
      <c r="H19" s="25" t="s">
        <v>119</v>
      </c>
      <c r="I19" s="17">
        <f t="shared" ref="I19" si="13">IFERROR(F19/C19,"")</f>
        <v>0</v>
      </c>
      <c r="J19" s="154">
        <v>22</v>
      </c>
      <c r="K19" s="124"/>
      <c r="L19" s="124"/>
      <c r="M19" s="100" t="str">
        <f t="shared" si="2"/>
        <v/>
      </c>
      <c r="N19" s="61" t="s">
        <v>119</v>
      </c>
      <c r="O19" s="117" t="s">
        <v>173</v>
      </c>
      <c r="P19" s="117" t="s">
        <v>173</v>
      </c>
      <c r="Q19" s="117" t="s">
        <v>173</v>
      </c>
      <c r="R19" s="81" t="s">
        <v>173</v>
      </c>
      <c r="S19" s="18" t="s">
        <v>173</v>
      </c>
      <c r="T19" s="117" t="s">
        <v>173</v>
      </c>
      <c r="U19" s="136" t="s">
        <v>173</v>
      </c>
      <c r="V19" s="136" t="s">
        <v>173</v>
      </c>
      <c r="W19" s="93" t="s">
        <v>173</v>
      </c>
      <c r="X19" s="19" t="s">
        <v>173</v>
      </c>
      <c r="Y19" s="98"/>
      <c r="Z19" s="98"/>
      <c r="AA19" s="98"/>
      <c r="AB19" s="98"/>
      <c r="AC19" s="98"/>
      <c r="AD19" s="98"/>
      <c r="AE19" s="98"/>
      <c r="AF19" s="98"/>
      <c r="AG19" s="98"/>
    </row>
    <row r="20" spans="1:33">
      <c r="A20" s="200"/>
      <c r="B20" s="45" t="s">
        <v>8</v>
      </c>
      <c r="C20" s="116">
        <v>47</v>
      </c>
      <c r="D20" s="153">
        <v>14</v>
      </c>
      <c r="E20" s="115"/>
      <c r="F20" s="115"/>
      <c r="G20" s="99" t="str">
        <f t="shared" si="0"/>
        <v/>
      </c>
      <c r="H20" s="16" t="s">
        <v>117</v>
      </c>
      <c r="I20" s="17">
        <f t="shared" si="1"/>
        <v>0</v>
      </c>
      <c r="J20" s="154">
        <v>14</v>
      </c>
      <c r="K20" s="124"/>
      <c r="L20" s="124"/>
      <c r="M20" s="100" t="str">
        <f t="shared" si="2"/>
        <v/>
      </c>
      <c r="N20" s="58" t="s">
        <v>117</v>
      </c>
      <c r="O20" s="117" t="s">
        <v>173</v>
      </c>
      <c r="P20" s="117" t="s">
        <v>173</v>
      </c>
      <c r="Q20" s="117" t="s">
        <v>173</v>
      </c>
      <c r="R20" s="81" t="s">
        <v>173</v>
      </c>
      <c r="S20" s="18" t="s">
        <v>173</v>
      </c>
      <c r="T20" s="117" t="s">
        <v>173</v>
      </c>
      <c r="U20" s="136" t="s">
        <v>173</v>
      </c>
      <c r="V20" s="136" t="s">
        <v>173</v>
      </c>
      <c r="W20" s="93" t="s">
        <v>173</v>
      </c>
      <c r="X20" s="19" t="s">
        <v>173</v>
      </c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>
      <c r="A21" s="200"/>
      <c r="B21" s="45" t="s">
        <v>46</v>
      </c>
      <c r="C21" s="116">
        <v>40</v>
      </c>
      <c r="D21" s="153">
        <v>4</v>
      </c>
      <c r="E21" s="115"/>
      <c r="F21" s="115"/>
      <c r="G21" s="99" t="str">
        <f t="shared" si="0"/>
        <v/>
      </c>
      <c r="H21" s="16" t="s">
        <v>118</v>
      </c>
      <c r="I21" s="17">
        <f t="shared" si="1"/>
        <v>0</v>
      </c>
      <c r="J21" s="154">
        <v>4</v>
      </c>
      <c r="K21" s="124"/>
      <c r="L21" s="124"/>
      <c r="M21" s="100" t="str">
        <f t="shared" si="2"/>
        <v/>
      </c>
      <c r="N21" s="58" t="s">
        <v>118</v>
      </c>
      <c r="O21" s="117" t="s">
        <v>173</v>
      </c>
      <c r="P21" s="117" t="s">
        <v>173</v>
      </c>
      <c r="Q21" s="117" t="s">
        <v>173</v>
      </c>
      <c r="R21" s="81" t="s">
        <v>173</v>
      </c>
      <c r="S21" s="18" t="s">
        <v>173</v>
      </c>
      <c r="T21" s="117" t="s">
        <v>173</v>
      </c>
      <c r="U21" s="136" t="s">
        <v>173</v>
      </c>
      <c r="V21" s="136" t="s">
        <v>173</v>
      </c>
      <c r="W21" s="93" t="s">
        <v>173</v>
      </c>
      <c r="X21" s="19" t="s">
        <v>173</v>
      </c>
      <c r="Y21" s="98"/>
      <c r="Z21" s="98"/>
      <c r="AA21" s="98"/>
      <c r="AB21" s="98"/>
      <c r="AC21" s="98"/>
      <c r="AD21" s="98"/>
      <c r="AE21" s="98"/>
      <c r="AF21" s="98"/>
      <c r="AG21" s="98"/>
    </row>
    <row r="22" spans="1:33">
      <c r="A22" s="200"/>
      <c r="B22" s="47" t="s">
        <v>48</v>
      </c>
      <c r="C22" s="116" t="s">
        <v>173</v>
      </c>
      <c r="D22" s="116" t="s">
        <v>173</v>
      </c>
      <c r="E22" s="116" t="s">
        <v>173</v>
      </c>
      <c r="F22" s="116" t="s">
        <v>173</v>
      </c>
      <c r="G22" s="80" t="s">
        <v>173</v>
      </c>
      <c r="H22" s="41" t="s">
        <v>173</v>
      </c>
      <c r="I22" s="41" t="s">
        <v>173</v>
      </c>
      <c r="J22" s="116" t="s">
        <v>173</v>
      </c>
      <c r="K22" s="116" t="s">
        <v>173</v>
      </c>
      <c r="L22" s="116" t="s">
        <v>173</v>
      </c>
      <c r="M22" s="80" t="s">
        <v>173</v>
      </c>
      <c r="N22" s="41" t="s">
        <v>173</v>
      </c>
      <c r="O22" s="155">
        <v>2</v>
      </c>
      <c r="P22" s="131"/>
      <c r="Q22" s="131"/>
      <c r="R22" s="89" t="str">
        <f t="shared" si="3"/>
        <v/>
      </c>
      <c r="S22" s="7" t="s">
        <v>131</v>
      </c>
      <c r="T22" s="117" t="s">
        <v>173</v>
      </c>
      <c r="U22" s="136" t="s">
        <v>173</v>
      </c>
      <c r="V22" s="136" t="s">
        <v>173</v>
      </c>
      <c r="W22" s="93" t="s">
        <v>173</v>
      </c>
      <c r="X22" s="19" t="s">
        <v>173</v>
      </c>
      <c r="Y22" s="98"/>
      <c r="Z22" s="98"/>
      <c r="AA22" s="98"/>
      <c r="AB22" s="98"/>
      <c r="AC22" s="98"/>
      <c r="AD22" s="98"/>
      <c r="AE22" s="98"/>
      <c r="AF22" s="98"/>
      <c r="AG22" s="98"/>
    </row>
    <row r="23" spans="1:33">
      <c r="A23" s="200"/>
      <c r="B23" s="47" t="s">
        <v>49</v>
      </c>
      <c r="C23" s="116" t="s">
        <v>173</v>
      </c>
      <c r="D23" s="116" t="s">
        <v>173</v>
      </c>
      <c r="E23" s="116" t="s">
        <v>173</v>
      </c>
      <c r="F23" s="116" t="s">
        <v>173</v>
      </c>
      <c r="G23" s="80" t="s">
        <v>173</v>
      </c>
      <c r="H23" s="41" t="s">
        <v>173</v>
      </c>
      <c r="I23" s="41" t="s">
        <v>173</v>
      </c>
      <c r="J23" s="116" t="s">
        <v>173</v>
      </c>
      <c r="K23" s="116" t="s">
        <v>173</v>
      </c>
      <c r="L23" s="116" t="s">
        <v>173</v>
      </c>
      <c r="M23" s="80" t="s">
        <v>173</v>
      </c>
      <c r="N23" s="41" t="s">
        <v>173</v>
      </c>
      <c r="O23" s="155">
        <v>2</v>
      </c>
      <c r="P23" s="131"/>
      <c r="Q23" s="131"/>
      <c r="R23" s="89" t="str">
        <f t="shared" si="3"/>
        <v/>
      </c>
      <c r="S23" s="7" t="s">
        <v>131</v>
      </c>
      <c r="T23" s="117" t="s">
        <v>173</v>
      </c>
      <c r="U23" s="136" t="s">
        <v>173</v>
      </c>
      <c r="V23" s="136" t="s">
        <v>173</v>
      </c>
      <c r="W23" s="93" t="s">
        <v>173</v>
      </c>
      <c r="X23" s="19" t="s">
        <v>173</v>
      </c>
      <c r="Y23" s="98"/>
      <c r="Z23" s="98"/>
      <c r="AA23" s="98"/>
      <c r="AB23" s="98"/>
      <c r="AC23" s="98"/>
      <c r="AD23" s="98"/>
      <c r="AE23" s="98"/>
      <c r="AF23" s="98"/>
      <c r="AG23" s="98"/>
    </row>
    <row r="24" spans="1:33">
      <c r="A24" s="200"/>
      <c r="B24" s="47" t="s">
        <v>50</v>
      </c>
      <c r="C24" s="116" t="s">
        <v>173</v>
      </c>
      <c r="D24" s="116" t="s">
        <v>173</v>
      </c>
      <c r="E24" s="116" t="s">
        <v>173</v>
      </c>
      <c r="F24" s="116" t="s">
        <v>173</v>
      </c>
      <c r="G24" s="80" t="s">
        <v>173</v>
      </c>
      <c r="H24" s="41" t="s">
        <v>173</v>
      </c>
      <c r="I24" s="41" t="s">
        <v>173</v>
      </c>
      <c r="J24" s="116" t="s">
        <v>173</v>
      </c>
      <c r="K24" s="116" t="s">
        <v>173</v>
      </c>
      <c r="L24" s="116" t="s">
        <v>173</v>
      </c>
      <c r="M24" s="80" t="s">
        <v>173</v>
      </c>
      <c r="N24" s="41" t="s">
        <v>173</v>
      </c>
      <c r="O24" s="155">
        <v>2</v>
      </c>
      <c r="P24" s="131"/>
      <c r="Q24" s="131"/>
      <c r="R24" s="89" t="str">
        <f t="shared" si="3"/>
        <v/>
      </c>
      <c r="S24" s="20" t="s">
        <v>118</v>
      </c>
      <c r="T24" s="117" t="s">
        <v>173</v>
      </c>
      <c r="U24" s="136" t="s">
        <v>173</v>
      </c>
      <c r="V24" s="136" t="s">
        <v>173</v>
      </c>
      <c r="W24" s="93" t="s">
        <v>173</v>
      </c>
      <c r="X24" s="19" t="s">
        <v>173</v>
      </c>
      <c r="Y24" s="98"/>
      <c r="Z24" s="98"/>
      <c r="AA24" s="98"/>
      <c r="AB24" s="98"/>
      <c r="AC24" s="98"/>
      <c r="AD24" s="98"/>
      <c r="AE24" s="98"/>
      <c r="AF24" s="98"/>
      <c r="AG24" s="98"/>
    </row>
    <row r="25" spans="1:33">
      <c r="A25" s="200"/>
      <c r="B25" s="47" t="s">
        <v>51</v>
      </c>
      <c r="C25" s="116" t="s">
        <v>173</v>
      </c>
      <c r="D25" s="116" t="s">
        <v>173</v>
      </c>
      <c r="E25" s="116" t="s">
        <v>173</v>
      </c>
      <c r="F25" s="116" t="s">
        <v>173</v>
      </c>
      <c r="G25" s="80" t="s">
        <v>173</v>
      </c>
      <c r="H25" s="41" t="s">
        <v>173</v>
      </c>
      <c r="I25" s="41" t="s">
        <v>173</v>
      </c>
      <c r="J25" s="116" t="s">
        <v>173</v>
      </c>
      <c r="K25" s="116" t="s">
        <v>173</v>
      </c>
      <c r="L25" s="116" t="s">
        <v>173</v>
      </c>
      <c r="M25" s="80" t="s">
        <v>173</v>
      </c>
      <c r="N25" s="41" t="s">
        <v>173</v>
      </c>
      <c r="O25" s="155">
        <v>2</v>
      </c>
      <c r="P25" s="131"/>
      <c r="Q25" s="131"/>
      <c r="R25" s="89" t="str">
        <f t="shared" si="3"/>
        <v/>
      </c>
      <c r="S25" s="20" t="s">
        <v>120</v>
      </c>
      <c r="T25" s="117" t="s">
        <v>173</v>
      </c>
      <c r="U25" s="136" t="s">
        <v>173</v>
      </c>
      <c r="V25" s="136" t="s">
        <v>173</v>
      </c>
      <c r="W25" s="93" t="s">
        <v>173</v>
      </c>
      <c r="X25" s="19" t="s">
        <v>173</v>
      </c>
      <c r="Y25" s="98"/>
      <c r="Z25" s="98"/>
      <c r="AA25" s="98"/>
      <c r="AB25" s="98"/>
      <c r="AC25" s="98"/>
      <c r="AD25" s="98"/>
      <c r="AE25" s="98"/>
      <c r="AF25" s="98"/>
      <c r="AG25" s="98"/>
    </row>
    <row r="26" spans="1:33">
      <c r="A26" s="200"/>
      <c r="B26" s="47" t="s">
        <v>85</v>
      </c>
      <c r="C26" s="116" t="s">
        <v>173</v>
      </c>
      <c r="D26" s="116" t="s">
        <v>173</v>
      </c>
      <c r="E26" s="116" t="s">
        <v>173</v>
      </c>
      <c r="F26" s="116" t="s">
        <v>173</v>
      </c>
      <c r="G26" s="80" t="s">
        <v>173</v>
      </c>
      <c r="H26" s="41" t="s">
        <v>173</v>
      </c>
      <c r="I26" s="41" t="s">
        <v>173</v>
      </c>
      <c r="J26" s="116" t="s">
        <v>173</v>
      </c>
      <c r="K26" s="116" t="s">
        <v>173</v>
      </c>
      <c r="L26" s="116" t="s">
        <v>173</v>
      </c>
      <c r="M26" s="80" t="s">
        <v>173</v>
      </c>
      <c r="N26" s="41" t="s">
        <v>173</v>
      </c>
      <c r="O26" s="155">
        <v>2</v>
      </c>
      <c r="P26" s="131"/>
      <c r="Q26" s="131"/>
      <c r="R26" s="89" t="str">
        <f t="shared" si="3"/>
        <v/>
      </c>
      <c r="S26" s="7" t="s">
        <v>131</v>
      </c>
      <c r="T26" s="117" t="s">
        <v>173</v>
      </c>
      <c r="U26" s="136" t="s">
        <v>173</v>
      </c>
      <c r="V26" s="136" t="s">
        <v>173</v>
      </c>
      <c r="W26" s="93" t="s">
        <v>173</v>
      </c>
      <c r="X26" s="19" t="s">
        <v>173</v>
      </c>
      <c r="Y26" s="98"/>
      <c r="Z26" s="98"/>
      <c r="AA26" s="98"/>
      <c r="AB26" s="98"/>
      <c r="AC26" s="98"/>
      <c r="AD26" s="98"/>
      <c r="AE26" s="98"/>
      <c r="AF26" s="98"/>
      <c r="AG26" s="98"/>
    </row>
    <row r="27" spans="1:33">
      <c r="A27" s="200"/>
      <c r="B27" s="49" t="s">
        <v>94</v>
      </c>
      <c r="C27" s="116">
        <v>42</v>
      </c>
      <c r="D27" s="153">
        <v>13</v>
      </c>
      <c r="E27" s="115"/>
      <c r="F27" s="115"/>
      <c r="G27" s="99" t="str">
        <f t="shared" si="0"/>
        <v/>
      </c>
      <c r="H27" s="27" t="s">
        <v>131</v>
      </c>
      <c r="I27" s="17">
        <f t="shared" si="1"/>
        <v>0</v>
      </c>
      <c r="J27" s="154">
        <v>13</v>
      </c>
      <c r="K27" s="124"/>
      <c r="L27" s="124"/>
      <c r="M27" s="100" t="str">
        <f t="shared" si="2"/>
        <v/>
      </c>
      <c r="N27" s="4" t="s">
        <v>131</v>
      </c>
      <c r="O27" s="117" t="s">
        <v>173</v>
      </c>
      <c r="P27" s="117" t="s">
        <v>173</v>
      </c>
      <c r="Q27" s="117" t="s">
        <v>173</v>
      </c>
      <c r="R27" s="81" t="s">
        <v>173</v>
      </c>
      <c r="S27" s="18" t="s">
        <v>173</v>
      </c>
      <c r="T27" s="117" t="s">
        <v>173</v>
      </c>
      <c r="U27" s="136" t="s">
        <v>173</v>
      </c>
      <c r="V27" s="136" t="s">
        <v>173</v>
      </c>
      <c r="W27" s="93" t="s">
        <v>173</v>
      </c>
      <c r="X27" s="19" t="s">
        <v>173</v>
      </c>
      <c r="Y27" s="98"/>
      <c r="Z27" s="98"/>
      <c r="AA27" s="98"/>
      <c r="AB27" s="98"/>
      <c r="AC27" s="98"/>
      <c r="AD27" s="98"/>
      <c r="AE27" s="98"/>
      <c r="AF27" s="98"/>
      <c r="AG27" s="98"/>
    </row>
    <row r="28" spans="1:33" ht="42.75">
      <c r="A28" s="200"/>
      <c r="B28" s="49" t="s">
        <v>93</v>
      </c>
      <c r="C28" s="116">
        <v>42</v>
      </c>
      <c r="D28" s="153">
        <v>14</v>
      </c>
      <c r="E28" s="115"/>
      <c r="F28" s="115"/>
      <c r="G28" s="99" t="str">
        <f t="shared" si="0"/>
        <v/>
      </c>
      <c r="H28" s="26" t="s">
        <v>132</v>
      </c>
      <c r="I28" s="17">
        <f t="shared" si="1"/>
        <v>0</v>
      </c>
      <c r="J28" s="154">
        <v>4</v>
      </c>
      <c r="K28" s="124"/>
      <c r="L28" s="124"/>
      <c r="M28" s="100" t="str">
        <f t="shared" si="2"/>
        <v/>
      </c>
      <c r="N28" s="28" t="s">
        <v>133</v>
      </c>
      <c r="O28" s="117" t="s">
        <v>173</v>
      </c>
      <c r="P28" s="117" t="s">
        <v>173</v>
      </c>
      <c r="Q28" s="117" t="s">
        <v>173</v>
      </c>
      <c r="R28" s="81" t="s">
        <v>173</v>
      </c>
      <c r="S28" s="18" t="s">
        <v>173</v>
      </c>
      <c r="T28" s="117" t="s">
        <v>173</v>
      </c>
      <c r="U28" s="136" t="s">
        <v>173</v>
      </c>
      <c r="V28" s="136" t="s">
        <v>173</v>
      </c>
      <c r="W28" s="93" t="s">
        <v>173</v>
      </c>
      <c r="X28" s="19" t="s">
        <v>173</v>
      </c>
      <c r="Y28" s="98"/>
      <c r="Z28" s="98"/>
      <c r="AA28" s="98"/>
      <c r="AB28" s="98"/>
      <c r="AC28" s="98"/>
      <c r="AD28" s="98"/>
      <c r="AE28" s="98"/>
      <c r="AF28" s="98"/>
      <c r="AG28" s="98"/>
    </row>
    <row r="29" spans="1:33">
      <c r="A29" s="200"/>
      <c r="B29" s="45" t="s">
        <v>9</v>
      </c>
      <c r="C29" s="116">
        <v>27</v>
      </c>
      <c r="D29" s="153">
        <v>15</v>
      </c>
      <c r="E29" s="115"/>
      <c r="F29" s="115"/>
      <c r="G29" s="99" t="str">
        <f t="shared" si="0"/>
        <v/>
      </c>
      <c r="H29" s="25" t="s">
        <v>119</v>
      </c>
      <c r="I29" s="17">
        <f t="shared" si="1"/>
        <v>0</v>
      </c>
      <c r="J29" s="154">
        <v>15</v>
      </c>
      <c r="K29" s="124"/>
      <c r="L29" s="124"/>
      <c r="M29" s="100" t="str">
        <f t="shared" si="2"/>
        <v/>
      </c>
      <c r="N29" s="28" t="s">
        <v>119</v>
      </c>
      <c r="O29" s="117" t="s">
        <v>173</v>
      </c>
      <c r="P29" s="117" t="s">
        <v>173</v>
      </c>
      <c r="Q29" s="117" t="s">
        <v>173</v>
      </c>
      <c r="R29" s="81" t="s">
        <v>173</v>
      </c>
      <c r="S29" s="18" t="s">
        <v>173</v>
      </c>
      <c r="T29" s="117" t="s">
        <v>173</v>
      </c>
      <c r="U29" s="136" t="s">
        <v>173</v>
      </c>
      <c r="V29" s="136" t="s">
        <v>173</v>
      </c>
      <c r="W29" s="93" t="s">
        <v>173</v>
      </c>
      <c r="X29" s="19" t="s">
        <v>173</v>
      </c>
      <c r="Y29" s="98"/>
      <c r="Z29" s="98"/>
      <c r="AA29" s="98"/>
      <c r="AB29" s="98"/>
      <c r="AC29" s="98"/>
      <c r="AD29" s="98"/>
      <c r="AE29" s="98"/>
      <c r="AF29" s="98"/>
      <c r="AG29" s="98"/>
    </row>
    <row r="30" spans="1:33">
      <c r="A30" s="200"/>
      <c r="B30" s="45" t="s">
        <v>10</v>
      </c>
      <c r="C30" s="116">
        <v>88</v>
      </c>
      <c r="D30" s="153">
        <v>26</v>
      </c>
      <c r="E30" s="115"/>
      <c r="F30" s="115"/>
      <c r="G30" s="99" t="str">
        <f t="shared" si="0"/>
        <v/>
      </c>
      <c r="H30" s="16" t="s">
        <v>116</v>
      </c>
      <c r="I30" s="17">
        <f t="shared" si="1"/>
        <v>0</v>
      </c>
      <c r="J30" s="154">
        <v>5</v>
      </c>
      <c r="K30" s="124"/>
      <c r="L30" s="124"/>
      <c r="M30" s="100" t="str">
        <f t="shared" si="2"/>
        <v/>
      </c>
      <c r="N30" s="58" t="s">
        <v>116</v>
      </c>
      <c r="O30" s="117" t="s">
        <v>173</v>
      </c>
      <c r="P30" s="117" t="s">
        <v>173</v>
      </c>
      <c r="Q30" s="117" t="s">
        <v>173</v>
      </c>
      <c r="R30" s="81" t="s">
        <v>173</v>
      </c>
      <c r="S30" s="18" t="s">
        <v>173</v>
      </c>
      <c r="T30" s="117" t="s">
        <v>173</v>
      </c>
      <c r="U30" s="136" t="s">
        <v>173</v>
      </c>
      <c r="V30" s="136" t="s">
        <v>173</v>
      </c>
      <c r="W30" s="93" t="s">
        <v>173</v>
      </c>
      <c r="X30" s="19" t="s">
        <v>173</v>
      </c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3">
      <c r="A31" s="200"/>
      <c r="B31" s="45" t="s">
        <v>11</v>
      </c>
      <c r="C31" s="116">
        <v>95</v>
      </c>
      <c r="D31" s="153">
        <v>15</v>
      </c>
      <c r="E31" s="115"/>
      <c r="F31" s="115"/>
      <c r="G31" s="99" t="str">
        <f t="shared" si="0"/>
        <v/>
      </c>
      <c r="H31" s="25" t="s">
        <v>115</v>
      </c>
      <c r="I31" s="17">
        <f t="shared" si="1"/>
        <v>0</v>
      </c>
      <c r="J31" s="154">
        <v>10</v>
      </c>
      <c r="K31" s="124"/>
      <c r="L31" s="124"/>
      <c r="M31" s="100" t="str">
        <f t="shared" si="2"/>
        <v/>
      </c>
      <c r="N31" s="4" t="s">
        <v>115</v>
      </c>
      <c r="O31" s="117" t="s">
        <v>173</v>
      </c>
      <c r="P31" s="117" t="s">
        <v>173</v>
      </c>
      <c r="Q31" s="117" t="s">
        <v>173</v>
      </c>
      <c r="R31" s="81" t="s">
        <v>173</v>
      </c>
      <c r="S31" s="18" t="s">
        <v>173</v>
      </c>
      <c r="T31" s="117" t="s">
        <v>173</v>
      </c>
      <c r="U31" s="136" t="s">
        <v>173</v>
      </c>
      <c r="V31" s="136" t="s">
        <v>173</v>
      </c>
      <c r="W31" s="93" t="s">
        <v>173</v>
      </c>
      <c r="X31" s="19" t="s">
        <v>173</v>
      </c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3">
      <c r="A32" s="200"/>
      <c r="B32" s="45" t="s">
        <v>12</v>
      </c>
      <c r="C32" s="116">
        <v>113</v>
      </c>
      <c r="D32" s="153">
        <v>21</v>
      </c>
      <c r="E32" s="115"/>
      <c r="F32" s="115"/>
      <c r="G32" s="99" t="str">
        <f t="shared" si="0"/>
        <v/>
      </c>
      <c r="H32" s="16" t="s">
        <v>116</v>
      </c>
      <c r="I32" s="17">
        <f t="shared" si="1"/>
        <v>0</v>
      </c>
      <c r="J32" s="154">
        <v>15</v>
      </c>
      <c r="K32" s="124"/>
      <c r="L32" s="124"/>
      <c r="M32" s="100" t="str">
        <f t="shared" si="2"/>
        <v/>
      </c>
      <c r="N32" s="58" t="s">
        <v>116</v>
      </c>
      <c r="O32" s="117" t="s">
        <v>173</v>
      </c>
      <c r="P32" s="117" t="s">
        <v>173</v>
      </c>
      <c r="Q32" s="117" t="s">
        <v>173</v>
      </c>
      <c r="R32" s="81" t="s">
        <v>173</v>
      </c>
      <c r="S32" s="18" t="s">
        <v>173</v>
      </c>
      <c r="T32" s="117" t="s">
        <v>173</v>
      </c>
      <c r="U32" s="136" t="s">
        <v>173</v>
      </c>
      <c r="V32" s="136" t="s">
        <v>173</v>
      </c>
      <c r="W32" s="93" t="s">
        <v>173</v>
      </c>
      <c r="X32" s="19" t="s">
        <v>173</v>
      </c>
      <c r="Y32" s="98"/>
      <c r="Z32" s="98"/>
      <c r="AA32" s="98"/>
      <c r="AB32" s="98"/>
      <c r="AC32" s="98"/>
      <c r="AD32" s="98"/>
      <c r="AE32" s="98"/>
      <c r="AF32" s="98"/>
      <c r="AG32" s="98"/>
    </row>
    <row r="33" spans="1:33">
      <c r="A33" s="200"/>
      <c r="B33" s="62" t="s">
        <v>160</v>
      </c>
      <c r="C33" s="116" t="s">
        <v>173</v>
      </c>
      <c r="D33" s="116" t="s">
        <v>173</v>
      </c>
      <c r="E33" s="116" t="s">
        <v>173</v>
      </c>
      <c r="F33" s="116" t="s">
        <v>173</v>
      </c>
      <c r="G33" s="80" t="s">
        <v>173</v>
      </c>
      <c r="H33" s="41" t="s">
        <v>173</v>
      </c>
      <c r="I33" s="41" t="s">
        <v>173</v>
      </c>
      <c r="J33" s="126" t="s">
        <v>235</v>
      </c>
      <c r="K33" s="126"/>
      <c r="L33" s="126"/>
      <c r="M33" s="108"/>
      <c r="N33" s="107"/>
      <c r="O33" s="117" t="s">
        <v>173</v>
      </c>
      <c r="P33" s="117" t="s">
        <v>173</v>
      </c>
      <c r="Q33" s="117" t="s">
        <v>173</v>
      </c>
      <c r="R33" s="81" t="s">
        <v>173</v>
      </c>
      <c r="S33" s="18" t="s">
        <v>173</v>
      </c>
      <c r="T33" s="156">
        <v>50</v>
      </c>
      <c r="U33" s="137"/>
      <c r="V33" s="137"/>
      <c r="W33" s="94" t="str">
        <f t="shared" si="9"/>
        <v/>
      </c>
      <c r="X33" s="29" t="s">
        <v>150</v>
      </c>
      <c r="Y33" s="98"/>
      <c r="Z33" s="98"/>
      <c r="AA33" s="98"/>
      <c r="AB33" s="98"/>
      <c r="AC33" s="98"/>
      <c r="AD33" s="98"/>
      <c r="AE33" s="98"/>
      <c r="AF33" s="98"/>
      <c r="AG33" s="98"/>
    </row>
    <row r="34" spans="1:33">
      <c r="A34" s="200"/>
      <c r="B34" s="62" t="s">
        <v>161</v>
      </c>
      <c r="C34" s="116" t="s">
        <v>173</v>
      </c>
      <c r="D34" s="116" t="s">
        <v>173</v>
      </c>
      <c r="E34" s="116" t="s">
        <v>173</v>
      </c>
      <c r="F34" s="116" t="s">
        <v>173</v>
      </c>
      <c r="G34" s="80" t="s">
        <v>173</v>
      </c>
      <c r="H34" s="41" t="s">
        <v>173</v>
      </c>
      <c r="I34" s="41" t="s">
        <v>173</v>
      </c>
      <c r="J34" s="157">
        <v>100</v>
      </c>
      <c r="K34" s="125"/>
      <c r="L34" s="125"/>
      <c r="M34" s="101" t="str">
        <f t="shared" ref="M34" si="14">IFERROR(L34/K34,"")</f>
        <v/>
      </c>
      <c r="N34" s="59" t="s">
        <v>118</v>
      </c>
      <c r="O34" s="117" t="s">
        <v>92</v>
      </c>
      <c r="P34" s="117" t="s">
        <v>92</v>
      </c>
      <c r="Q34" s="117" t="s">
        <v>92</v>
      </c>
      <c r="R34" s="81" t="s">
        <v>92</v>
      </c>
      <c r="S34" s="18" t="s">
        <v>92</v>
      </c>
      <c r="T34" s="156">
        <v>100</v>
      </c>
      <c r="U34" s="137"/>
      <c r="V34" s="137"/>
      <c r="W34" s="94" t="str">
        <f t="shared" si="9"/>
        <v/>
      </c>
      <c r="X34" s="29" t="s">
        <v>118</v>
      </c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3" s="3" customFormat="1">
      <c r="A35" s="200"/>
      <c r="B35" s="35" t="s">
        <v>43</v>
      </c>
      <c r="C35" s="140">
        <f>SUM(C7:C34)</f>
        <v>1229</v>
      </c>
      <c r="D35" s="118">
        <f>SUM(D7:D34)</f>
        <v>334</v>
      </c>
      <c r="E35" s="118">
        <f>SUM(E7:E34)</f>
        <v>0</v>
      </c>
      <c r="F35" s="118">
        <f>SUM(F7:F34)</f>
        <v>0</v>
      </c>
      <c r="G35" s="82" t="str">
        <f t="shared" si="0"/>
        <v/>
      </c>
      <c r="H35" s="37" t="s">
        <v>92</v>
      </c>
      <c r="I35" s="36">
        <f t="shared" si="1"/>
        <v>0</v>
      </c>
      <c r="J35" s="118">
        <f>SUM(J7:J34)</f>
        <v>395</v>
      </c>
      <c r="K35" s="118">
        <f>SUM(K7:K34)</f>
        <v>0</v>
      </c>
      <c r="L35" s="118">
        <f>SUM(L7:L34)</f>
        <v>0</v>
      </c>
      <c r="M35" s="82" t="s">
        <v>173</v>
      </c>
      <c r="N35" s="37" t="s">
        <v>92</v>
      </c>
      <c r="O35" s="118">
        <f>SUM(O7:O34)</f>
        <v>17</v>
      </c>
      <c r="P35" s="118">
        <f>SUM(P7:P34)</f>
        <v>0</v>
      </c>
      <c r="Q35" s="118">
        <f>SUM(Q7:Q34)</f>
        <v>0</v>
      </c>
      <c r="R35" s="82" t="str">
        <f t="shared" si="3"/>
        <v/>
      </c>
      <c r="S35" s="37" t="s">
        <v>173</v>
      </c>
      <c r="T35" s="118">
        <f>SUM(T7:T34)</f>
        <v>150</v>
      </c>
      <c r="U35" s="118">
        <f>SUM(U7:U34)</f>
        <v>0</v>
      </c>
      <c r="V35" s="118">
        <f>SUM(V7:V34)</f>
        <v>0</v>
      </c>
      <c r="W35" s="95" t="str">
        <f t="shared" si="9"/>
        <v/>
      </c>
      <c r="X35" s="102" t="s">
        <v>92</v>
      </c>
    </row>
    <row r="36" spans="1:33" ht="28.5">
      <c r="A36" s="200" t="s">
        <v>13</v>
      </c>
      <c r="B36" s="45" t="s">
        <v>14</v>
      </c>
      <c r="C36" s="116">
        <v>37</v>
      </c>
      <c r="D36" s="153">
        <v>10</v>
      </c>
      <c r="E36" s="115"/>
      <c r="F36" s="115"/>
      <c r="G36" s="99" t="s">
        <v>237</v>
      </c>
      <c r="H36" s="30" t="s">
        <v>134</v>
      </c>
      <c r="I36" s="17">
        <v>0</v>
      </c>
      <c r="J36" s="154">
        <v>10</v>
      </c>
      <c r="K36" s="124"/>
      <c r="L36" s="124"/>
      <c r="M36" s="100" t="s">
        <v>237</v>
      </c>
      <c r="N36" s="8" t="s">
        <v>134</v>
      </c>
      <c r="O36" s="117" t="s">
        <v>101</v>
      </c>
      <c r="P36" s="117" t="s">
        <v>101</v>
      </c>
      <c r="Q36" s="117" t="s">
        <v>101</v>
      </c>
      <c r="R36" s="81" t="s">
        <v>101</v>
      </c>
      <c r="S36" s="18" t="s">
        <v>101</v>
      </c>
      <c r="T36" s="117" t="s">
        <v>101</v>
      </c>
      <c r="U36" s="136" t="s">
        <v>101</v>
      </c>
      <c r="V36" s="136" t="s">
        <v>101</v>
      </c>
      <c r="W36" s="93" t="s">
        <v>101</v>
      </c>
      <c r="X36" s="19" t="s">
        <v>101</v>
      </c>
      <c r="Y36" s="98"/>
      <c r="Z36" s="98"/>
      <c r="AA36" s="98"/>
      <c r="AB36" s="98"/>
      <c r="AC36" s="98"/>
      <c r="AD36" s="98"/>
      <c r="AE36" s="98"/>
      <c r="AF36" s="98"/>
      <c r="AG36" s="98"/>
    </row>
    <row r="37" spans="1:33">
      <c r="A37" s="200"/>
      <c r="B37" s="45" t="s">
        <v>15</v>
      </c>
      <c r="C37" s="116">
        <v>32</v>
      </c>
      <c r="D37" s="153">
        <v>40</v>
      </c>
      <c r="E37" s="115"/>
      <c r="F37" s="115"/>
      <c r="G37" s="99" t="s">
        <v>237</v>
      </c>
      <c r="H37" s="15" t="s">
        <v>127</v>
      </c>
      <c r="I37" s="17">
        <v>0</v>
      </c>
      <c r="J37" s="154">
        <v>20</v>
      </c>
      <c r="K37" s="124"/>
      <c r="L37" s="124"/>
      <c r="M37" s="100" t="s">
        <v>237</v>
      </c>
      <c r="N37" s="58" t="s">
        <v>238</v>
      </c>
      <c r="O37" s="117" t="s">
        <v>101</v>
      </c>
      <c r="P37" s="117" t="s">
        <v>101</v>
      </c>
      <c r="Q37" s="117" t="s">
        <v>101</v>
      </c>
      <c r="R37" s="81" t="s">
        <v>101</v>
      </c>
      <c r="S37" s="18" t="s">
        <v>101</v>
      </c>
      <c r="T37" s="117" t="s">
        <v>101</v>
      </c>
      <c r="U37" s="136" t="s">
        <v>101</v>
      </c>
      <c r="V37" s="136" t="s">
        <v>101</v>
      </c>
      <c r="W37" s="93" t="s">
        <v>101</v>
      </c>
      <c r="X37" s="19" t="s">
        <v>101</v>
      </c>
      <c r="Y37" s="98"/>
      <c r="Z37" s="98"/>
      <c r="AA37" s="98"/>
      <c r="AB37" s="98"/>
      <c r="AC37" s="98"/>
      <c r="AD37" s="98"/>
      <c r="AE37" s="98"/>
      <c r="AF37" s="98"/>
      <c r="AG37" s="98"/>
    </row>
    <row r="38" spans="1:33">
      <c r="A38" s="200"/>
      <c r="B38" s="47" t="s">
        <v>52</v>
      </c>
      <c r="C38" s="116" t="s">
        <v>173</v>
      </c>
      <c r="D38" s="116" t="s">
        <v>101</v>
      </c>
      <c r="E38" s="116" t="s">
        <v>101</v>
      </c>
      <c r="F38" s="116" t="s">
        <v>101</v>
      </c>
      <c r="G38" s="80" t="s">
        <v>101</v>
      </c>
      <c r="H38" s="41" t="s">
        <v>101</v>
      </c>
      <c r="I38" s="41" t="s">
        <v>101</v>
      </c>
      <c r="J38" s="116" t="s">
        <v>101</v>
      </c>
      <c r="K38" s="116" t="s">
        <v>101</v>
      </c>
      <c r="L38" s="116" t="s">
        <v>101</v>
      </c>
      <c r="M38" s="80" t="s">
        <v>101</v>
      </c>
      <c r="N38" s="41" t="s">
        <v>101</v>
      </c>
      <c r="O38" s="155">
        <v>5</v>
      </c>
      <c r="P38" s="131"/>
      <c r="Q38" s="131"/>
      <c r="R38" s="89" t="s">
        <v>237</v>
      </c>
      <c r="S38" s="20" t="s">
        <v>129</v>
      </c>
      <c r="T38" s="117" t="s">
        <v>101</v>
      </c>
      <c r="U38" s="136" t="s">
        <v>101</v>
      </c>
      <c r="V38" s="136" t="s">
        <v>101</v>
      </c>
      <c r="W38" s="93" t="s">
        <v>101</v>
      </c>
      <c r="X38" s="19" t="s">
        <v>101</v>
      </c>
      <c r="Y38" s="98"/>
      <c r="Z38" s="98"/>
      <c r="AA38" s="98"/>
      <c r="AB38" s="98"/>
      <c r="AC38" s="98"/>
      <c r="AD38" s="98"/>
      <c r="AE38" s="98"/>
      <c r="AF38" s="98"/>
      <c r="AG38" s="98"/>
    </row>
    <row r="39" spans="1:33">
      <c r="A39" s="200"/>
      <c r="B39" s="47" t="s">
        <v>53</v>
      </c>
      <c r="C39" s="116" t="s">
        <v>173</v>
      </c>
      <c r="D39" s="116" t="s">
        <v>101</v>
      </c>
      <c r="E39" s="116" t="s">
        <v>101</v>
      </c>
      <c r="F39" s="116" t="s">
        <v>101</v>
      </c>
      <c r="G39" s="80" t="s">
        <v>101</v>
      </c>
      <c r="H39" s="41" t="s">
        <v>101</v>
      </c>
      <c r="I39" s="41" t="s">
        <v>101</v>
      </c>
      <c r="J39" s="116" t="s">
        <v>101</v>
      </c>
      <c r="K39" s="116" t="s">
        <v>101</v>
      </c>
      <c r="L39" s="116" t="s">
        <v>101</v>
      </c>
      <c r="M39" s="80" t="s">
        <v>101</v>
      </c>
      <c r="N39" s="41" t="s">
        <v>101</v>
      </c>
      <c r="O39" s="155">
        <v>5</v>
      </c>
      <c r="P39" s="131"/>
      <c r="Q39" s="131"/>
      <c r="R39" s="89" t="s">
        <v>237</v>
      </c>
      <c r="S39" s="20" t="s">
        <v>129</v>
      </c>
      <c r="T39" s="117" t="s">
        <v>101</v>
      </c>
      <c r="U39" s="136" t="s">
        <v>101</v>
      </c>
      <c r="V39" s="136" t="s">
        <v>101</v>
      </c>
      <c r="W39" s="93" t="s">
        <v>101</v>
      </c>
      <c r="X39" s="19" t="s">
        <v>101</v>
      </c>
      <c r="Y39" s="98"/>
      <c r="Z39" s="98"/>
      <c r="AA39" s="98"/>
      <c r="AB39" s="98"/>
      <c r="AC39" s="98"/>
      <c r="AD39" s="98"/>
      <c r="AE39" s="98"/>
      <c r="AF39" s="98"/>
      <c r="AG39" s="98"/>
    </row>
    <row r="40" spans="1:33">
      <c r="A40" s="200"/>
      <c r="B40" s="47" t="s">
        <v>87</v>
      </c>
      <c r="C40" s="116" t="s">
        <v>173</v>
      </c>
      <c r="D40" s="116" t="s">
        <v>101</v>
      </c>
      <c r="E40" s="116" t="s">
        <v>101</v>
      </c>
      <c r="F40" s="116" t="s">
        <v>101</v>
      </c>
      <c r="G40" s="80" t="s">
        <v>101</v>
      </c>
      <c r="H40" s="41" t="s">
        <v>101</v>
      </c>
      <c r="I40" s="41" t="s">
        <v>101</v>
      </c>
      <c r="J40" s="116" t="s">
        <v>101</v>
      </c>
      <c r="K40" s="116" t="s">
        <v>101</v>
      </c>
      <c r="L40" s="116" t="s">
        <v>101</v>
      </c>
      <c r="M40" s="80" t="s">
        <v>101</v>
      </c>
      <c r="N40" s="41" t="s">
        <v>101</v>
      </c>
      <c r="O40" s="155">
        <v>15</v>
      </c>
      <c r="P40" s="131"/>
      <c r="Q40" s="131"/>
      <c r="R40" s="89" t="s">
        <v>237</v>
      </c>
      <c r="S40" s="20" t="s">
        <v>129</v>
      </c>
      <c r="T40" s="117" t="s">
        <v>101</v>
      </c>
      <c r="U40" s="136" t="s">
        <v>101</v>
      </c>
      <c r="V40" s="136" t="s">
        <v>101</v>
      </c>
      <c r="W40" s="93" t="s">
        <v>101</v>
      </c>
      <c r="X40" s="19" t="s">
        <v>101</v>
      </c>
      <c r="Y40" s="98"/>
      <c r="Z40" s="98"/>
      <c r="AA40" s="98"/>
      <c r="AB40" s="98"/>
      <c r="AC40" s="98"/>
      <c r="AD40" s="98"/>
      <c r="AE40" s="98"/>
      <c r="AF40" s="98"/>
      <c r="AG40" s="98"/>
    </row>
    <row r="41" spans="1:33">
      <c r="A41" s="200"/>
      <c r="B41" s="45" t="s">
        <v>16</v>
      </c>
      <c r="C41" s="116">
        <v>43</v>
      </c>
      <c r="D41" s="153">
        <v>10</v>
      </c>
      <c r="E41" s="115"/>
      <c r="F41" s="115"/>
      <c r="G41" s="99" t="s">
        <v>237</v>
      </c>
      <c r="H41" s="30" t="s">
        <v>129</v>
      </c>
      <c r="I41" s="17">
        <v>0</v>
      </c>
      <c r="J41" s="154">
        <v>10</v>
      </c>
      <c r="K41" s="124"/>
      <c r="L41" s="124"/>
      <c r="M41" s="100" t="s">
        <v>237</v>
      </c>
      <c r="N41" s="8" t="s">
        <v>129</v>
      </c>
      <c r="O41" s="117" t="s">
        <v>101</v>
      </c>
      <c r="P41" s="117" t="s">
        <v>101</v>
      </c>
      <c r="Q41" s="117" t="s">
        <v>101</v>
      </c>
      <c r="R41" s="81" t="s">
        <v>101</v>
      </c>
      <c r="S41" s="18" t="s">
        <v>101</v>
      </c>
      <c r="T41" s="117" t="s">
        <v>101</v>
      </c>
      <c r="U41" s="136" t="s">
        <v>101</v>
      </c>
      <c r="V41" s="136" t="s">
        <v>101</v>
      </c>
      <c r="W41" s="93" t="s">
        <v>101</v>
      </c>
      <c r="X41" s="19" t="s">
        <v>101</v>
      </c>
      <c r="Y41" s="98"/>
      <c r="Z41" s="98"/>
      <c r="AA41" s="98"/>
      <c r="AB41" s="98"/>
      <c r="AC41" s="98"/>
      <c r="AD41" s="98"/>
      <c r="AE41" s="98"/>
      <c r="AF41" s="98"/>
      <c r="AG41" s="98"/>
    </row>
    <row r="42" spans="1:33">
      <c r="A42" s="200"/>
      <c r="B42" s="46" t="s">
        <v>81</v>
      </c>
      <c r="C42" s="116" t="s">
        <v>173</v>
      </c>
      <c r="D42" s="116" t="s">
        <v>101</v>
      </c>
      <c r="E42" s="116" t="s">
        <v>101</v>
      </c>
      <c r="F42" s="116" t="s">
        <v>101</v>
      </c>
      <c r="G42" s="80" t="s">
        <v>101</v>
      </c>
      <c r="H42" s="41" t="s">
        <v>101</v>
      </c>
      <c r="I42" s="41" t="s">
        <v>101</v>
      </c>
      <c r="J42" s="116" t="s">
        <v>101</v>
      </c>
      <c r="K42" s="116" t="s">
        <v>101</v>
      </c>
      <c r="L42" s="116" t="s">
        <v>101</v>
      </c>
      <c r="M42" s="80" t="s">
        <v>101</v>
      </c>
      <c r="N42" s="41" t="s">
        <v>101</v>
      </c>
      <c r="O42" s="155">
        <v>5</v>
      </c>
      <c r="P42" s="131"/>
      <c r="Q42" s="131"/>
      <c r="R42" s="89" t="s">
        <v>237</v>
      </c>
      <c r="S42" s="31" t="s">
        <v>129</v>
      </c>
      <c r="T42" s="117" t="s">
        <v>101</v>
      </c>
      <c r="U42" s="136" t="s">
        <v>101</v>
      </c>
      <c r="V42" s="136" t="s">
        <v>101</v>
      </c>
      <c r="W42" s="93" t="s">
        <v>101</v>
      </c>
      <c r="X42" s="19" t="s">
        <v>101</v>
      </c>
      <c r="Y42" s="98"/>
      <c r="Z42" s="98"/>
      <c r="AA42" s="98"/>
      <c r="AB42" s="98"/>
      <c r="AC42" s="98"/>
      <c r="AD42" s="98"/>
      <c r="AE42" s="98"/>
      <c r="AF42" s="98"/>
      <c r="AG42" s="98"/>
    </row>
    <row r="43" spans="1:33">
      <c r="A43" s="200"/>
      <c r="B43" s="45" t="s">
        <v>17</v>
      </c>
      <c r="C43" s="116">
        <v>53</v>
      </c>
      <c r="D43" s="153">
        <v>10</v>
      </c>
      <c r="E43" s="115"/>
      <c r="F43" s="115"/>
      <c r="G43" s="99" t="s">
        <v>237</v>
      </c>
      <c r="H43" s="30" t="s">
        <v>129</v>
      </c>
      <c r="I43" s="17">
        <v>0</v>
      </c>
      <c r="J43" s="154">
        <v>8</v>
      </c>
      <c r="K43" s="124"/>
      <c r="L43" s="124"/>
      <c r="M43" s="100" t="s">
        <v>237</v>
      </c>
      <c r="N43" s="8" t="s">
        <v>129</v>
      </c>
      <c r="O43" s="117" t="s">
        <v>101</v>
      </c>
      <c r="P43" s="117" t="s">
        <v>101</v>
      </c>
      <c r="Q43" s="117" t="s">
        <v>101</v>
      </c>
      <c r="R43" s="81" t="s">
        <v>101</v>
      </c>
      <c r="S43" s="18" t="s">
        <v>101</v>
      </c>
      <c r="T43" s="117" t="s">
        <v>101</v>
      </c>
      <c r="U43" s="136" t="s">
        <v>101</v>
      </c>
      <c r="V43" s="136" t="s">
        <v>101</v>
      </c>
      <c r="W43" s="93" t="s">
        <v>101</v>
      </c>
      <c r="X43" s="19" t="s">
        <v>101</v>
      </c>
      <c r="Y43" s="98"/>
      <c r="Z43" s="98"/>
      <c r="AA43" s="98"/>
      <c r="AB43" s="98"/>
      <c r="AC43" s="98"/>
      <c r="AD43" s="98"/>
      <c r="AE43" s="98"/>
      <c r="AF43" s="98"/>
      <c r="AG43" s="98"/>
    </row>
    <row r="44" spans="1:33">
      <c r="A44" s="200"/>
      <c r="B44" s="45" t="s">
        <v>18</v>
      </c>
      <c r="C44" s="116">
        <v>37</v>
      </c>
      <c r="D44" s="153">
        <v>5</v>
      </c>
      <c r="E44" s="115"/>
      <c r="F44" s="115"/>
      <c r="G44" s="99" t="s">
        <v>237</v>
      </c>
      <c r="H44" s="30" t="s">
        <v>135</v>
      </c>
      <c r="I44" s="17">
        <v>0</v>
      </c>
      <c r="J44" s="154">
        <v>5</v>
      </c>
      <c r="K44" s="124"/>
      <c r="L44" s="124"/>
      <c r="M44" s="100" t="s">
        <v>237</v>
      </c>
      <c r="N44" s="8" t="s">
        <v>135</v>
      </c>
      <c r="O44" s="117" t="s">
        <v>101</v>
      </c>
      <c r="P44" s="117" t="s">
        <v>101</v>
      </c>
      <c r="Q44" s="117" t="s">
        <v>101</v>
      </c>
      <c r="R44" s="81" t="s">
        <v>101</v>
      </c>
      <c r="S44" s="18" t="s">
        <v>101</v>
      </c>
      <c r="T44" s="117" t="s">
        <v>101</v>
      </c>
      <c r="U44" s="136" t="s">
        <v>101</v>
      </c>
      <c r="V44" s="136" t="s">
        <v>101</v>
      </c>
      <c r="W44" s="93" t="s">
        <v>101</v>
      </c>
      <c r="X44" s="19" t="s">
        <v>101</v>
      </c>
      <c r="Y44" s="98"/>
      <c r="Z44" s="98"/>
      <c r="AA44" s="98"/>
      <c r="AB44" s="98"/>
      <c r="AC44" s="98"/>
      <c r="AD44" s="98"/>
      <c r="AE44" s="98"/>
      <c r="AF44" s="98"/>
      <c r="AG44" s="98"/>
    </row>
    <row r="45" spans="1:33">
      <c r="A45" s="200"/>
      <c r="B45" s="47" t="s">
        <v>54</v>
      </c>
      <c r="C45" s="116" t="s">
        <v>173</v>
      </c>
      <c r="D45" s="116" t="s">
        <v>101</v>
      </c>
      <c r="E45" s="116" t="s">
        <v>101</v>
      </c>
      <c r="F45" s="116" t="s">
        <v>101</v>
      </c>
      <c r="G45" s="80" t="s">
        <v>101</v>
      </c>
      <c r="H45" s="41" t="s">
        <v>101</v>
      </c>
      <c r="I45" s="41" t="s">
        <v>101</v>
      </c>
      <c r="J45" s="116" t="s">
        <v>101</v>
      </c>
      <c r="K45" s="116" t="s">
        <v>101</v>
      </c>
      <c r="L45" s="116" t="s">
        <v>101</v>
      </c>
      <c r="M45" s="80" t="s">
        <v>101</v>
      </c>
      <c r="N45" s="41" t="s">
        <v>101</v>
      </c>
      <c r="O45" s="155">
        <v>5</v>
      </c>
      <c r="P45" s="131"/>
      <c r="Q45" s="131"/>
      <c r="R45" s="89" t="s">
        <v>237</v>
      </c>
      <c r="S45" s="31" t="s">
        <v>135</v>
      </c>
      <c r="T45" s="117" t="s">
        <v>101</v>
      </c>
      <c r="U45" s="136" t="s">
        <v>101</v>
      </c>
      <c r="V45" s="136" t="s">
        <v>101</v>
      </c>
      <c r="W45" s="93" t="s">
        <v>101</v>
      </c>
      <c r="X45" s="19" t="s">
        <v>101</v>
      </c>
      <c r="Y45" s="98"/>
      <c r="Z45" s="98"/>
      <c r="AA45" s="98"/>
      <c r="AB45" s="98"/>
      <c r="AC45" s="98"/>
      <c r="AD45" s="98"/>
      <c r="AE45" s="98"/>
      <c r="AF45" s="98"/>
      <c r="AG45" s="98"/>
    </row>
    <row r="46" spans="1:33">
      <c r="A46" s="200"/>
      <c r="B46" s="47" t="s">
        <v>84</v>
      </c>
      <c r="C46" s="116" t="s">
        <v>173</v>
      </c>
      <c r="D46" s="116" t="s">
        <v>101</v>
      </c>
      <c r="E46" s="116" t="s">
        <v>101</v>
      </c>
      <c r="F46" s="116" t="s">
        <v>101</v>
      </c>
      <c r="G46" s="80" t="s">
        <v>101</v>
      </c>
      <c r="H46" s="41" t="s">
        <v>101</v>
      </c>
      <c r="I46" s="41" t="s">
        <v>101</v>
      </c>
      <c r="J46" s="116" t="s">
        <v>101</v>
      </c>
      <c r="K46" s="116" t="s">
        <v>101</v>
      </c>
      <c r="L46" s="116" t="s">
        <v>101</v>
      </c>
      <c r="M46" s="80" t="s">
        <v>101</v>
      </c>
      <c r="N46" s="41" t="s">
        <v>101</v>
      </c>
      <c r="O46" s="155">
        <v>5</v>
      </c>
      <c r="P46" s="131"/>
      <c r="Q46" s="131"/>
      <c r="R46" s="89" t="s">
        <v>237</v>
      </c>
      <c r="S46" s="31" t="s">
        <v>135</v>
      </c>
      <c r="T46" s="117" t="s">
        <v>101</v>
      </c>
      <c r="U46" s="136" t="s">
        <v>101</v>
      </c>
      <c r="V46" s="136" t="s">
        <v>101</v>
      </c>
      <c r="W46" s="93" t="s">
        <v>101</v>
      </c>
      <c r="X46" s="19" t="s">
        <v>101</v>
      </c>
      <c r="Y46" s="98"/>
      <c r="Z46" s="98"/>
      <c r="AA46" s="98"/>
      <c r="AB46" s="98"/>
      <c r="AC46" s="98"/>
      <c r="AD46" s="98"/>
      <c r="AE46" s="98"/>
      <c r="AF46" s="98"/>
      <c r="AG46" s="98"/>
    </row>
    <row r="47" spans="1:33">
      <c r="A47" s="200"/>
      <c r="B47" s="45" t="s">
        <v>19</v>
      </c>
      <c r="C47" s="116">
        <v>38</v>
      </c>
      <c r="D47" s="153">
        <v>3</v>
      </c>
      <c r="E47" s="115"/>
      <c r="F47" s="115"/>
      <c r="G47" s="99" t="s">
        <v>237</v>
      </c>
      <c r="H47" s="30" t="s">
        <v>129</v>
      </c>
      <c r="I47" s="17">
        <v>0</v>
      </c>
      <c r="J47" s="154">
        <v>2</v>
      </c>
      <c r="K47" s="124"/>
      <c r="L47" s="124"/>
      <c r="M47" s="100" t="s">
        <v>237</v>
      </c>
      <c r="N47" s="8" t="s">
        <v>129</v>
      </c>
      <c r="O47" s="117" t="s">
        <v>101</v>
      </c>
      <c r="P47" s="117" t="s">
        <v>101</v>
      </c>
      <c r="Q47" s="117" t="s">
        <v>101</v>
      </c>
      <c r="R47" s="81" t="s">
        <v>101</v>
      </c>
      <c r="S47" s="18" t="s">
        <v>101</v>
      </c>
      <c r="T47" s="117" t="s">
        <v>101</v>
      </c>
      <c r="U47" s="136" t="s">
        <v>101</v>
      </c>
      <c r="V47" s="136" t="s">
        <v>101</v>
      </c>
      <c r="W47" s="93" t="s">
        <v>101</v>
      </c>
      <c r="X47" s="19" t="s">
        <v>101</v>
      </c>
      <c r="Y47" s="98"/>
      <c r="Z47" s="98"/>
      <c r="AA47" s="98"/>
      <c r="AB47" s="98"/>
      <c r="AC47" s="98"/>
      <c r="AD47" s="98"/>
      <c r="AE47" s="98"/>
      <c r="AF47" s="98"/>
      <c r="AG47" s="98"/>
    </row>
    <row r="48" spans="1:33">
      <c r="A48" s="200"/>
      <c r="B48" s="46" t="s">
        <v>86</v>
      </c>
      <c r="C48" s="116" t="s">
        <v>173</v>
      </c>
      <c r="D48" s="116" t="s">
        <v>101</v>
      </c>
      <c r="E48" s="116" t="s">
        <v>101</v>
      </c>
      <c r="F48" s="116" t="s">
        <v>101</v>
      </c>
      <c r="G48" s="80" t="s">
        <v>101</v>
      </c>
      <c r="H48" s="41" t="s">
        <v>101</v>
      </c>
      <c r="I48" s="41" t="s">
        <v>101</v>
      </c>
      <c r="J48" s="116" t="s">
        <v>101</v>
      </c>
      <c r="K48" s="116" t="s">
        <v>101</v>
      </c>
      <c r="L48" s="116" t="s">
        <v>101</v>
      </c>
      <c r="M48" s="80" t="s">
        <v>101</v>
      </c>
      <c r="N48" s="41" t="s">
        <v>101</v>
      </c>
      <c r="O48" s="155">
        <v>1</v>
      </c>
      <c r="P48" s="131"/>
      <c r="Q48" s="131"/>
      <c r="R48" s="89" t="s">
        <v>237</v>
      </c>
      <c r="S48" s="31" t="s">
        <v>129</v>
      </c>
      <c r="T48" s="117" t="s">
        <v>101</v>
      </c>
      <c r="U48" s="136" t="s">
        <v>101</v>
      </c>
      <c r="V48" s="136" t="s">
        <v>101</v>
      </c>
      <c r="W48" s="93" t="s">
        <v>101</v>
      </c>
      <c r="X48" s="19" t="s">
        <v>101</v>
      </c>
      <c r="Y48" s="98"/>
      <c r="Z48" s="98"/>
      <c r="AA48" s="98"/>
      <c r="AB48" s="98"/>
      <c r="AC48" s="98"/>
      <c r="AD48" s="98"/>
      <c r="AE48" s="98"/>
      <c r="AF48" s="98"/>
      <c r="AG48" s="98"/>
    </row>
    <row r="49" spans="1:33">
      <c r="A49" s="200"/>
      <c r="B49" s="45" t="s">
        <v>38</v>
      </c>
      <c r="C49" s="116">
        <v>45</v>
      </c>
      <c r="D49" s="153">
        <v>7</v>
      </c>
      <c r="E49" s="115"/>
      <c r="F49" s="115"/>
      <c r="G49" s="99" t="s">
        <v>237</v>
      </c>
      <c r="H49" s="30" t="s">
        <v>135</v>
      </c>
      <c r="I49" s="17">
        <v>0</v>
      </c>
      <c r="J49" s="154">
        <v>3</v>
      </c>
      <c r="K49" s="124"/>
      <c r="L49" s="124"/>
      <c r="M49" s="100" t="s">
        <v>237</v>
      </c>
      <c r="N49" s="8" t="s">
        <v>135</v>
      </c>
      <c r="O49" s="117" t="s">
        <v>101</v>
      </c>
      <c r="P49" s="117" t="s">
        <v>101</v>
      </c>
      <c r="Q49" s="117" t="s">
        <v>101</v>
      </c>
      <c r="R49" s="81" t="s">
        <v>101</v>
      </c>
      <c r="S49" s="18" t="s">
        <v>101</v>
      </c>
      <c r="T49" s="117" t="s">
        <v>101</v>
      </c>
      <c r="U49" s="136" t="s">
        <v>101</v>
      </c>
      <c r="V49" s="136" t="s">
        <v>101</v>
      </c>
      <c r="W49" s="93" t="s">
        <v>101</v>
      </c>
      <c r="X49" s="19" t="s">
        <v>101</v>
      </c>
      <c r="Y49" s="98"/>
      <c r="Z49" s="98"/>
      <c r="AA49" s="98"/>
      <c r="AB49" s="98"/>
      <c r="AC49" s="98"/>
      <c r="AD49" s="98"/>
      <c r="AE49" s="98"/>
      <c r="AF49" s="98"/>
      <c r="AG49" s="98"/>
    </row>
    <row r="50" spans="1:33">
      <c r="A50" s="200"/>
      <c r="B50" s="47" t="s">
        <v>63</v>
      </c>
      <c r="C50" s="116" t="s">
        <v>173</v>
      </c>
      <c r="D50" s="116" t="s">
        <v>101</v>
      </c>
      <c r="E50" s="116" t="s">
        <v>101</v>
      </c>
      <c r="F50" s="116" t="s">
        <v>101</v>
      </c>
      <c r="G50" s="80" t="s">
        <v>101</v>
      </c>
      <c r="H50" s="41" t="s">
        <v>101</v>
      </c>
      <c r="I50" s="41" t="s">
        <v>101</v>
      </c>
      <c r="J50" s="116" t="s">
        <v>101</v>
      </c>
      <c r="K50" s="116" t="s">
        <v>101</v>
      </c>
      <c r="L50" s="116" t="s">
        <v>101</v>
      </c>
      <c r="M50" s="80" t="s">
        <v>101</v>
      </c>
      <c r="N50" s="41" t="s">
        <v>101</v>
      </c>
      <c r="O50" s="155">
        <v>3</v>
      </c>
      <c r="P50" s="131"/>
      <c r="Q50" s="131"/>
      <c r="R50" s="89" t="s">
        <v>237</v>
      </c>
      <c r="S50" s="31" t="s">
        <v>135</v>
      </c>
      <c r="T50" s="117" t="s">
        <v>101</v>
      </c>
      <c r="U50" s="136" t="s">
        <v>101</v>
      </c>
      <c r="V50" s="136" t="s">
        <v>101</v>
      </c>
      <c r="W50" s="93" t="s">
        <v>101</v>
      </c>
      <c r="X50" s="19" t="s">
        <v>101</v>
      </c>
      <c r="Y50" s="98"/>
      <c r="Z50" s="98"/>
      <c r="AA50" s="98"/>
      <c r="AB50" s="98"/>
      <c r="AC50" s="98"/>
      <c r="AD50" s="98"/>
      <c r="AE50" s="98"/>
      <c r="AF50" s="98"/>
      <c r="AG50" s="98"/>
    </row>
    <row r="51" spans="1:33">
      <c r="A51" s="200"/>
      <c r="B51" s="47" t="s">
        <v>64</v>
      </c>
      <c r="C51" s="116" t="s">
        <v>173</v>
      </c>
      <c r="D51" s="116" t="s">
        <v>101</v>
      </c>
      <c r="E51" s="116" t="s">
        <v>101</v>
      </c>
      <c r="F51" s="116" t="s">
        <v>101</v>
      </c>
      <c r="G51" s="80" t="s">
        <v>101</v>
      </c>
      <c r="H51" s="41" t="s">
        <v>101</v>
      </c>
      <c r="I51" s="41" t="s">
        <v>101</v>
      </c>
      <c r="J51" s="116" t="s">
        <v>101</v>
      </c>
      <c r="K51" s="116" t="s">
        <v>101</v>
      </c>
      <c r="L51" s="116" t="s">
        <v>101</v>
      </c>
      <c r="M51" s="80" t="s">
        <v>101</v>
      </c>
      <c r="N51" s="41" t="s">
        <v>101</v>
      </c>
      <c r="O51" s="155">
        <v>3</v>
      </c>
      <c r="P51" s="131"/>
      <c r="Q51" s="131"/>
      <c r="R51" s="89" t="s">
        <v>237</v>
      </c>
      <c r="S51" s="31" t="s">
        <v>135</v>
      </c>
      <c r="T51" s="117" t="s">
        <v>101</v>
      </c>
      <c r="U51" s="136" t="s">
        <v>101</v>
      </c>
      <c r="V51" s="136" t="s">
        <v>101</v>
      </c>
      <c r="W51" s="93" t="s">
        <v>101</v>
      </c>
      <c r="X51" s="19" t="s">
        <v>101</v>
      </c>
      <c r="Y51" s="98"/>
      <c r="Z51" s="98"/>
      <c r="AA51" s="98"/>
      <c r="AB51" s="98"/>
      <c r="AC51" s="98"/>
      <c r="AD51" s="98"/>
      <c r="AE51" s="98"/>
      <c r="AF51" s="98"/>
      <c r="AG51" s="98"/>
    </row>
    <row r="52" spans="1:33">
      <c r="A52" s="200"/>
      <c r="B52" s="47" t="s">
        <v>68</v>
      </c>
      <c r="C52" s="116" t="s">
        <v>173</v>
      </c>
      <c r="D52" s="116" t="s">
        <v>101</v>
      </c>
      <c r="E52" s="116" t="s">
        <v>101</v>
      </c>
      <c r="F52" s="116" t="s">
        <v>101</v>
      </c>
      <c r="G52" s="80" t="s">
        <v>101</v>
      </c>
      <c r="H52" s="41" t="s">
        <v>101</v>
      </c>
      <c r="I52" s="41" t="s">
        <v>101</v>
      </c>
      <c r="J52" s="116" t="s">
        <v>101</v>
      </c>
      <c r="K52" s="116" t="s">
        <v>101</v>
      </c>
      <c r="L52" s="116" t="s">
        <v>101</v>
      </c>
      <c r="M52" s="80" t="s">
        <v>101</v>
      </c>
      <c r="N52" s="41" t="s">
        <v>101</v>
      </c>
      <c r="O52" s="155">
        <v>3</v>
      </c>
      <c r="P52" s="131"/>
      <c r="Q52" s="131"/>
      <c r="R52" s="89" t="s">
        <v>237</v>
      </c>
      <c r="S52" s="31" t="s">
        <v>135</v>
      </c>
      <c r="T52" s="117" t="s">
        <v>101</v>
      </c>
      <c r="U52" s="136" t="s">
        <v>101</v>
      </c>
      <c r="V52" s="136" t="s">
        <v>101</v>
      </c>
      <c r="W52" s="93" t="s">
        <v>101</v>
      </c>
      <c r="X52" s="19" t="s">
        <v>101</v>
      </c>
      <c r="Y52" s="98"/>
      <c r="Z52" s="98"/>
      <c r="AA52" s="98"/>
      <c r="AB52" s="98"/>
      <c r="AC52" s="98"/>
      <c r="AD52" s="98"/>
      <c r="AE52" s="98"/>
      <c r="AF52" s="98"/>
      <c r="AG52" s="98"/>
    </row>
    <row r="53" spans="1:33" s="3" customFormat="1">
      <c r="A53" s="200"/>
      <c r="B53" s="35" t="s">
        <v>43</v>
      </c>
      <c r="C53" s="118">
        <f>SUM(C36:C52)</f>
        <v>285</v>
      </c>
      <c r="D53" s="118">
        <f>SUM(D36:D52)</f>
        <v>85</v>
      </c>
      <c r="E53" s="118">
        <f>SUM(E36:E52)</f>
        <v>0</v>
      </c>
      <c r="F53" s="118">
        <f>SUM(F36:F52)</f>
        <v>0</v>
      </c>
      <c r="G53" s="82" t="str">
        <f t="shared" si="0"/>
        <v/>
      </c>
      <c r="H53" s="37" t="s">
        <v>92</v>
      </c>
      <c r="I53" s="36">
        <f t="shared" si="1"/>
        <v>0</v>
      </c>
      <c r="J53" s="118">
        <f>SUM(J36:J52)</f>
        <v>58</v>
      </c>
      <c r="K53" s="118">
        <f>SUM(K36:K52)</f>
        <v>0</v>
      </c>
      <c r="L53" s="118">
        <f>SUM(L36:L52)</f>
        <v>0</v>
      </c>
      <c r="M53" s="82" t="str">
        <f t="shared" si="2"/>
        <v/>
      </c>
      <c r="N53" s="37" t="s">
        <v>92</v>
      </c>
      <c r="O53" s="118">
        <f>SUM(O36:O52)</f>
        <v>50</v>
      </c>
      <c r="P53" s="118">
        <f>SUM(P36:P52)</f>
        <v>0</v>
      </c>
      <c r="Q53" s="118">
        <f>SUM(Q36:Q52)</f>
        <v>0</v>
      </c>
      <c r="R53" s="82" t="str">
        <f t="shared" si="3"/>
        <v/>
      </c>
      <c r="S53" s="37" t="s">
        <v>92</v>
      </c>
      <c r="T53" s="118">
        <f>SUM(T36:T52)</f>
        <v>0</v>
      </c>
      <c r="U53" s="118">
        <f>SUM(U36:U52)</f>
        <v>0</v>
      </c>
      <c r="V53" s="118">
        <f>SUM(V36:V52)</f>
        <v>0</v>
      </c>
      <c r="W53" s="95" t="str">
        <f t="shared" si="9"/>
        <v/>
      </c>
      <c r="X53" s="102" t="s">
        <v>92</v>
      </c>
    </row>
    <row r="54" spans="1:33">
      <c r="A54" s="200" t="s">
        <v>22</v>
      </c>
      <c r="B54" s="45" t="s">
        <v>23</v>
      </c>
      <c r="C54" s="116">
        <v>160</v>
      </c>
      <c r="D54" s="153">
        <v>25</v>
      </c>
      <c r="E54" s="115"/>
      <c r="F54" s="115"/>
      <c r="G54" s="99" t="s">
        <v>237</v>
      </c>
      <c r="H54" s="27" t="s">
        <v>127</v>
      </c>
      <c r="I54" s="17">
        <v>0</v>
      </c>
      <c r="J54" s="154">
        <v>14</v>
      </c>
      <c r="K54" s="124"/>
      <c r="L54" s="124"/>
      <c r="M54" s="100" t="s">
        <v>237</v>
      </c>
      <c r="N54" s="4" t="s">
        <v>127</v>
      </c>
      <c r="O54" s="117" t="s">
        <v>101</v>
      </c>
      <c r="P54" s="117" t="s">
        <v>101</v>
      </c>
      <c r="Q54" s="117" t="s">
        <v>101</v>
      </c>
      <c r="R54" s="81" t="s">
        <v>101</v>
      </c>
      <c r="S54" s="18" t="s">
        <v>101</v>
      </c>
      <c r="T54" s="117" t="s">
        <v>101</v>
      </c>
      <c r="U54" s="136" t="s">
        <v>101</v>
      </c>
      <c r="V54" s="136" t="s">
        <v>101</v>
      </c>
      <c r="W54" s="93" t="s">
        <v>101</v>
      </c>
      <c r="X54" s="19" t="s">
        <v>101</v>
      </c>
      <c r="Y54" s="98"/>
      <c r="Z54" s="98"/>
      <c r="AA54" s="98"/>
      <c r="AB54" s="98"/>
      <c r="AC54" s="98"/>
      <c r="AD54" s="98"/>
      <c r="AE54" s="98"/>
      <c r="AF54" s="98"/>
      <c r="AG54" s="98"/>
    </row>
    <row r="55" spans="1:33">
      <c r="A55" s="200"/>
      <c r="B55" s="47" t="s">
        <v>55</v>
      </c>
      <c r="C55" s="116" t="s">
        <v>173</v>
      </c>
      <c r="D55" s="116" t="s">
        <v>101</v>
      </c>
      <c r="E55" s="116" t="s">
        <v>101</v>
      </c>
      <c r="F55" s="116" t="s">
        <v>101</v>
      </c>
      <c r="G55" s="80" t="s">
        <v>101</v>
      </c>
      <c r="H55" s="41" t="s">
        <v>101</v>
      </c>
      <c r="I55" s="41" t="s">
        <v>101</v>
      </c>
      <c r="J55" s="116" t="s">
        <v>101</v>
      </c>
      <c r="K55" s="116" t="s">
        <v>101</v>
      </c>
      <c r="L55" s="116" t="s">
        <v>101</v>
      </c>
      <c r="M55" s="80" t="s">
        <v>101</v>
      </c>
      <c r="N55" s="41" t="s">
        <v>101</v>
      </c>
      <c r="O55" s="155">
        <v>20</v>
      </c>
      <c r="P55" s="131"/>
      <c r="Q55" s="131"/>
      <c r="R55" s="89" t="s">
        <v>237</v>
      </c>
      <c r="S55" s="7" t="s">
        <v>154</v>
      </c>
      <c r="T55" s="117" t="s">
        <v>101</v>
      </c>
      <c r="U55" s="136" t="s">
        <v>101</v>
      </c>
      <c r="V55" s="136" t="s">
        <v>101</v>
      </c>
      <c r="W55" s="93" t="s">
        <v>101</v>
      </c>
      <c r="X55" s="19" t="s">
        <v>101</v>
      </c>
      <c r="Y55" s="98"/>
      <c r="Z55" s="98"/>
      <c r="AA55" s="98"/>
      <c r="AB55" s="98"/>
      <c r="AC55" s="98"/>
      <c r="AD55" s="98"/>
      <c r="AE55" s="98"/>
      <c r="AF55" s="98"/>
      <c r="AG55" s="98"/>
    </row>
    <row r="56" spans="1:33">
      <c r="A56" s="200"/>
      <c r="B56" s="47" t="s">
        <v>56</v>
      </c>
      <c r="C56" s="116" t="s">
        <v>173</v>
      </c>
      <c r="D56" s="116" t="s">
        <v>101</v>
      </c>
      <c r="E56" s="116" t="s">
        <v>101</v>
      </c>
      <c r="F56" s="116" t="s">
        <v>101</v>
      </c>
      <c r="G56" s="80" t="s">
        <v>101</v>
      </c>
      <c r="H56" s="41" t="s">
        <v>101</v>
      </c>
      <c r="I56" s="41" t="s">
        <v>101</v>
      </c>
      <c r="J56" s="116" t="s">
        <v>101</v>
      </c>
      <c r="K56" s="116" t="s">
        <v>101</v>
      </c>
      <c r="L56" s="116" t="s">
        <v>101</v>
      </c>
      <c r="M56" s="80" t="s">
        <v>101</v>
      </c>
      <c r="N56" s="41" t="s">
        <v>101</v>
      </c>
      <c r="O56" s="155">
        <v>20</v>
      </c>
      <c r="P56" s="131"/>
      <c r="Q56" s="131"/>
      <c r="R56" s="89" t="s">
        <v>237</v>
      </c>
      <c r="S56" s="7" t="s">
        <v>154</v>
      </c>
      <c r="T56" s="117" t="s">
        <v>101</v>
      </c>
      <c r="U56" s="136" t="s">
        <v>101</v>
      </c>
      <c r="V56" s="136" t="s">
        <v>101</v>
      </c>
      <c r="W56" s="93" t="s">
        <v>101</v>
      </c>
      <c r="X56" s="19" t="s">
        <v>101</v>
      </c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>
      <c r="A57" s="200"/>
      <c r="B57" s="45" t="s">
        <v>24</v>
      </c>
      <c r="C57" s="116">
        <v>40</v>
      </c>
      <c r="D57" s="153">
        <v>6</v>
      </c>
      <c r="E57" s="115"/>
      <c r="F57" s="115"/>
      <c r="G57" s="99" t="s">
        <v>237</v>
      </c>
      <c r="H57" s="27" t="s">
        <v>127</v>
      </c>
      <c r="I57" s="17">
        <v>0</v>
      </c>
      <c r="J57" s="154">
        <v>2</v>
      </c>
      <c r="K57" s="124"/>
      <c r="L57" s="124"/>
      <c r="M57" s="100" t="s">
        <v>237</v>
      </c>
      <c r="N57" s="4" t="s">
        <v>127</v>
      </c>
      <c r="O57" s="117" t="s">
        <v>101</v>
      </c>
      <c r="P57" s="117" t="s">
        <v>101</v>
      </c>
      <c r="Q57" s="117" t="s">
        <v>101</v>
      </c>
      <c r="R57" s="81" t="s">
        <v>101</v>
      </c>
      <c r="S57" s="18" t="s">
        <v>101</v>
      </c>
      <c r="T57" s="117" t="s">
        <v>101</v>
      </c>
      <c r="U57" s="136" t="s">
        <v>101</v>
      </c>
      <c r="V57" s="136" t="s">
        <v>101</v>
      </c>
      <c r="W57" s="93" t="s">
        <v>101</v>
      </c>
      <c r="X57" s="19" t="s">
        <v>101</v>
      </c>
      <c r="Y57" s="98"/>
      <c r="Z57" s="98"/>
      <c r="AA57" s="98"/>
      <c r="AB57" s="98"/>
      <c r="AC57" s="98"/>
      <c r="AD57" s="98"/>
      <c r="AE57" s="98"/>
      <c r="AF57" s="98"/>
      <c r="AG57" s="98"/>
    </row>
    <row r="58" spans="1:33">
      <c r="A58" s="200"/>
      <c r="B58" s="47" t="s">
        <v>57</v>
      </c>
      <c r="C58" s="116" t="s">
        <v>173</v>
      </c>
      <c r="D58" s="116" t="s">
        <v>101</v>
      </c>
      <c r="E58" s="116" t="s">
        <v>101</v>
      </c>
      <c r="F58" s="116" t="s">
        <v>101</v>
      </c>
      <c r="G58" s="80" t="s">
        <v>101</v>
      </c>
      <c r="H58" s="41" t="s">
        <v>101</v>
      </c>
      <c r="I58" s="41" t="s">
        <v>101</v>
      </c>
      <c r="J58" s="116" t="s">
        <v>101</v>
      </c>
      <c r="K58" s="116" t="s">
        <v>101</v>
      </c>
      <c r="L58" s="116" t="s">
        <v>101</v>
      </c>
      <c r="M58" s="80" t="s">
        <v>101</v>
      </c>
      <c r="N58" s="41" t="s">
        <v>101</v>
      </c>
      <c r="O58" s="155">
        <v>4</v>
      </c>
      <c r="P58" s="131"/>
      <c r="Q58" s="131"/>
      <c r="R58" s="89" t="s">
        <v>237</v>
      </c>
      <c r="S58" s="7" t="s">
        <v>136</v>
      </c>
      <c r="T58" s="117" t="s">
        <v>101</v>
      </c>
      <c r="U58" s="136" t="s">
        <v>101</v>
      </c>
      <c r="V58" s="136" t="s">
        <v>101</v>
      </c>
      <c r="W58" s="93" t="s">
        <v>101</v>
      </c>
      <c r="X58" s="19" t="s">
        <v>101</v>
      </c>
      <c r="Y58" s="98"/>
      <c r="Z58" s="98"/>
      <c r="AA58" s="98"/>
      <c r="AB58" s="98"/>
      <c r="AC58" s="98"/>
      <c r="AD58" s="98"/>
      <c r="AE58" s="98"/>
      <c r="AF58" s="98"/>
      <c r="AG58" s="98"/>
    </row>
    <row r="59" spans="1:33">
      <c r="A59" s="200"/>
      <c r="B59" s="51" t="s">
        <v>75</v>
      </c>
      <c r="C59" s="116">
        <v>80</v>
      </c>
      <c r="D59" s="153">
        <v>12</v>
      </c>
      <c r="E59" s="115"/>
      <c r="F59" s="115"/>
      <c r="G59" s="99" t="s">
        <v>237</v>
      </c>
      <c r="H59" s="15" t="s">
        <v>128</v>
      </c>
      <c r="I59" s="17">
        <v>0</v>
      </c>
      <c r="J59" s="154">
        <v>4</v>
      </c>
      <c r="K59" s="124"/>
      <c r="L59" s="124"/>
      <c r="M59" s="100" t="s">
        <v>237</v>
      </c>
      <c r="N59" s="58" t="s">
        <v>239</v>
      </c>
      <c r="O59" s="117" t="s">
        <v>101</v>
      </c>
      <c r="P59" s="117" t="s">
        <v>101</v>
      </c>
      <c r="Q59" s="117" t="s">
        <v>101</v>
      </c>
      <c r="R59" s="81" t="s">
        <v>101</v>
      </c>
      <c r="S59" s="18" t="s">
        <v>101</v>
      </c>
      <c r="T59" s="117" t="s">
        <v>101</v>
      </c>
      <c r="U59" s="136" t="s">
        <v>101</v>
      </c>
      <c r="V59" s="136" t="s">
        <v>101</v>
      </c>
      <c r="W59" s="93" t="s">
        <v>101</v>
      </c>
      <c r="X59" s="19" t="s">
        <v>101</v>
      </c>
      <c r="Y59" s="98"/>
      <c r="Z59" s="98"/>
      <c r="AA59" s="98"/>
      <c r="AB59" s="98"/>
      <c r="AC59" s="98"/>
      <c r="AD59" s="98"/>
      <c r="AE59" s="98"/>
      <c r="AF59" s="98"/>
      <c r="AG59" s="98"/>
    </row>
    <row r="60" spans="1:33">
      <c r="A60" s="200"/>
      <c r="B60" s="47" t="s">
        <v>76</v>
      </c>
      <c r="C60" s="116" t="s">
        <v>173</v>
      </c>
      <c r="D60" s="116" t="s">
        <v>101</v>
      </c>
      <c r="E60" s="116" t="s">
        <v>101</v>
      </c>
      <c r="F60" s="116" t="s">
        <v>101</v>
      </c>
      <c r="G60" s="80" t="s">
        <v>101</v>
      </c>
      <c r="H60" s="41" t="s">
        <v>101</v>
      </c>
      <c r="I60" s="41" t="s">
        <v>101</v>
      </c>
      <c r="J60" s="116" t="s">
        <v>101</v>
      </c>
      <c r="K60" s="116" t="s">
        <v>101</v>
      </c>
      <c r="L60" s="116" t="s">
        <v>101</v>
      </c>
      <c r="M60" s="80" t="s">
        <v>101</v>
      </c>
      <c r="N60" s="41" t="s">
        <v>101</v>
      </c>
      <c r="O60" s="155">
        <v>2</v>
      </c>
      <c r="P60" s="131"/>
      <c r="Q60" s="131"/>
      <c r="R60" s="89" t="s">
        <v>237</v>
      </c>
      <c r="S60" s="20" t="s">
        <v>129</v>
      </c>
      <c r="T60" s="117" t="s">
        <v>101</v>
      </c>
      <c r="U60" s="136" t="s">
        <v>101</v>
      </c>
      <c r="V60" s="136" t="s">
        <v>101</v>
      </c>
      <c r="W60" s="93" t="s">
        <v>101</v>
      </c>
      <c r="X60" s="19" t="s">
        <v>101</v>
      </c>
      <c r="Y60" s="98"/>
      <c r="Z60" s="98"/>
      <c r="AA60" s="98"/>
      <c r="AB60" s="98"/>
      <c r="AC60" s="98"/>
      <c r="AD60" s="98"/>
      <c r="AE60" s="98"/>
      <c r="AF60" s="98"/>
      <c r="AG60" s="98"/>
    </row>
    <row r="61" spans="1:33" ht="28.5">
      <c r="A61" s="200"/>
      <c r="B61" s="51" t="s">
        <v>21</v>
      </c>
      <c r="C61" s="116">
        <v>78</v>
      </c>
      <c r="D61" s="153">
        <v>12</v>
      </c>
      <c r="E61" s="115"/>
      <c r="F61" s="115"/>
      <c r="G61" s="99" t="s">
        <v>237</v>
      </c>
      <c r="H61" s="15" t="s">
        <v>240</v>
      </c>
      <c r="I61" s="17">
        <v>0</v>
      </c>
      <c r="J61" s="154">
        <v>100</v>
      </c>
      <c r="K61" s="124"/>
      <c r="L61" s="124"/>
      <c r="M61" s="100" t="s">
        <v>237</v>
      </c>
      <c r="N61" s="58" t="s">
        <v>241</v>
      </c>
      <c r="O61" s="117" t="s">
        <v>101</v>
      </c>
      <c r="P61" s="117" t="s">
        <v>101</v>
      </c>
      <c r="Q61" s="117" t="s">
        <v>101</v>
      </c>
      <c r="R61" s="81" t="s">
        <v>101</v>
      </c>
      <c r="S61" s="18" t="s">
        <v>101</v>
      </c>
      <c r="T61" s="117" t="s">
        <v>101</v>
      </c>
      <c r="U61" s="136" t="s">
        <v>101</v>
      </c>
      <c r="V61" s="136" t="s">
        <v>101</v>
      </c>
      <c r="W61" s="93" t="s">
        <v>101</v>
      </c>
      <c r="X61" s="19" t="s">
        <v>101</v>
      </c>
      <c r="Y61" s="98"/>
      <c r="Z61" s="98"/>
      <c r="AA61" s="98"/>
      <c r="AB61" s="98"/>
      <c r="AC61" s="98"/>
      <c r="AD61" s="98"/>
      <c r="AE61" s="98"/>
      <c r="AF61" s="98"/>
      <c r="AG61" s="98"/>
    </row>
    <row r="62" spans="1:33" s="3" customFormat="1">
      <c r="A62" s="200"/>
      <c r="B62" s="35" t="s">
        <v>43</v>
      </c>
      <c r="C62" s="118">
        <f>SUM(C54:C61)</f>
        <v>358</v>
      </c>
      <c r="D62" s="118">
        <f>SUM(D54:D61)</f>
        <v>55</v>
      </c>
      <c r="E62" s="118">
        <f>SUM(E54:E61)</f>
        <v>0</v>
      </c>
      <c r="F62" s="118">
        <f>SUM(F54:F61)</f>
        <v>0</v>
      </c>
      <c r="G62" s="82" t="str">
        <f t="shared" si="0"/>
        <v/>
      </c>
      <c r="H62" s="37" t="s">
        <v>92</v>
      </c>
      <c r="I62" s="36">
        <f t="shared" si="1"/>
        <v>0</v>
      </c>
      <c r="J62" s="118">
        <f>SUM(J54:J61)</f>
        <v>120</v>
      </c>
      <c r="K62" s="118">
        <f>SUM(K54:K61)</f>
        <v>0</v>
      </c>
      <c r="L62" s="118">
        <f>SUM(L54:L61)</f>
        <v>0</v>
      </c>
      <c r="M62" s="82" t="str">
        <f t="shared" si="2"/>
        <v/>
      </c>
      <c r="N62" s="37" t="s">
        <v>92</v>
      </c>
      <c r="O62" s="118">
        <f>SUM(O54:O61)</f>
        <v>46</v>
      </c>
      <c r="P62" s="118">
        <f>SUM(P54:P61)</f>
        <v>0</v>
      </c>
      <c r="Q62" s="118">
        <f>SUM(Q54:Q61)</f>
        <v>0</v>
      </c>
      <c r="R62" s="82" t="str">
        <f t="shared" si="3"/>
        <v/>
      </c>
      <c r="S62" s="37" t="s">
        <v>92</v>
      </c>
      <c r="T62" s="118">
        <f>SUM(T54:T61)</f>
        <v>0</v>
      </c>
      <c r="U62" s="118">
        <f>SUM(U54:U61)</f>
        <v>0</v>
      </c>
      <c r="V62" s="118">
        <f>SUM(V54:V61)</f>
        <v>0</v>
      </c>
      <c r="W62" s="95" t="str">
        <f t="shared" si="9"/>
        <v/>
      </c>
      <c r="X62" s="102" t="s">
        <v>92</v>
      </c>
    </row>
    <row r="63" spans="1:33" ht="28.5">
      <c r="A63" s="200" t="s">
        <v>44</v>
      </c>
      <c r="B63" s="45" t="s">
        <v>25</v>
      </c>
      <c r="C63" s="116">
        <v>28</v>
      </c>
      <c r="D63" s="153">
        <v>6</v>
      </c>
      <c r="E63" s="115"/>
      <c r="F63" s="115"/>
      <c r="G63" s="99" t="s">
        <v>237</v>
      </c>
      <c r="H63" s="15" t="s">
        <v>242</v>
      </c>
      <c r="I63" s="17">
        <v>0</v>
      </c>
      <c r="J63" s="117" t="s">
        <v>101</v>
      </c>
      <c r="K63" s="117" t="s">
        <v>101</v>
      </c>
      <c r="L63" s="117" t="s">
        <v>101</v>
      </c>
      <c r="M63" s="81" t="s">
        <v>101</v>
      </c>
      <c r="N63" s="18" t="s">
        <v>101</v>
      </c>
      <c r="O63" s="117" t="s">
        <v>101</v>
      </c>
      <c r="P63" s="117" t="s">
        <v>101</v>
      </c>
      <c r="Q63" s="117" t="s">
        <v>101</v>
      </c>
      <c r="R63" s="81" t="s">
        <v>101</v>
      </c>
      <c r="S63" s="18" t="s">
        <v>101</v>
      </c>
      <c r="T63" s="117" t="s">
        <v>101</v>
      </c>
      <c r="U63" s="136" t="s">
        <v>101</v>
      </c>
      <c r="V63" s="136" t="s">
        <v>101</v>
      </c>
      <c r="W63" s="93" t="s">
        <v>101</v>
      </c>
      <c r="X63" s="19" t="s">
        <v>101</v>
      </c>
      <c r="Y63" s="98"/>
      <c r="Z63" s="98"/>
      <c r="AA63" s="98"/>
      <c r="AB63" s="98"/>
      <c r="AC63" s="98"/>
      <c r="AD63" s="98"/>
      <c r="AE63" s="98"/>
      <c r="AF63" s="98"/>
      <c r="AG63" s="98"/>
    </row>
    <row r="64" spans="1:33">
      <c r="A64" s="200"/>
      <c r="B64" s="45" t="s">
        <v>26</v>
      </c>
      <c r="C64" s="116">
        <v>27</v>
      </c>
      <c r="D64" s="153">
        <v>10</v>
      </c>
      <c r="E64" s="115"/>
      <c r="F64" s="115"/>
      <c r="G64" s="99" t="s">
        <v>237</v>
      </c>
      <c r="H64" s="27" t="s">
        <v>137</v>
      </c>
      <c r="I64" s="17">
        <v>0</v>
      </c>
      <c r="J64" s="117" t="s">
        <v>101</v>
      </c>
      <c r="K64" s="117" t="s">
        <v>101</v>
      </c>
      <c r="L64" s="117" t="s">
        <v>101</v>
      </c>
      <c r="M64" s="81" t="s">
        <v>101</v>
      </c>
      <c r="N64" s="18" t="s">
        <v>101</v>
      </c>
      <c r="O64" s="117" t="s">
        <v>101</v>
      </c>
      <c r="P64" s="117" t="s">
        <v>101</v>
      </c>
      <c r="Q64" s="117" t="s">
        <v>101</v>
      </c>
      <c r="R64" s="81" t="s">
        <v>101</v>
      </c>
      <c r="S64" s="18" t="s">
        <v>101</v>
      </c>
      <c r="T64" s="117" t="s">
        <v>101</v>
      </c>
      <c r="U64" s="136" t="s">
        <v>101</v>
      </c>
      <c r="V64" s="136" t="s">
        <v>101</v>
      </c>
      <c r="W64" s="93" t="s">
        <v>101</v>
      </c>
      <c r="X64" s="19" t="s">
        <v>101</v>
      </c>
      <c r="Y64" s="98"/>
      <c r="Z64" s="98"/>
      <c r="AA64" s="98"/>
      <c r="AB64" s="98"/>
      <c r="AC64" s="98"/>
      <c r="AD64" s="98"/>
      <c r="AE64" s="98"/>
      <c r="AF64" s="98"/>
      <c r="AG64" s="98"/>
    </row>
    <row r="65" spans="1:33">
      <c r="A65" s="200"/>
      <c r="B65" s="45" t="s">
        <v>77</v>
      </c>
      <c r="C65" s="116">
        <v>27</v>
      </c>
      <c r="D65" s="153">
        <v>9</v>
      </c>
      <c r="E65" s="115"/>
      <c r="F65" s="115"/>
      <c r="G65" s="99" t="s">
        <v>237</v>
      </c>
      <c r="H65" s="15" t="s">
        <v>127</v>
      </c>
      <c r="I65" s="17">
        <v>0</v>
      </c>
      <c r="J65" s="117" t="s">
        <v>101</v>
      </c>
      <c r="K65" s="117" t="s">
        <v>101</v>
      </c>
      <c r="L65" s="117" t="s">
        <v>101</v>
      </c>
      <c r="M65" s="81" t="s">
        <v>101</v>
      </c>
      <c r="N65" s="18" t="s">
        <v>101</v>
      </c>
      <c r="O65" s="117" t="s">
        <v>101</v>
      </c>
      <c r="P65" s="117" t="s">
        <v>101</v>
      </c>
      <c r="Q65" s="117" t="s">
        <v>101</v>
      </c>
      <c r="R65" s="81" t="s">
        <v>101</v>
      </c>
      <c r="S65" s="18" t="s">
        <v>101</v>
      </c>
      <c r="T65" s="117" t="s">
        <v>101</v>
      </c>
      <c r="U65" s="136" t="s">
        <v>101</v>
      </c>
      <c r="V65" s="136" t="s">
        <v>101</v>
      </c>
      <c r="W65" s="93" t="s">
        <v>101</v>
      </c>
      <c r="X65" s="19" t="s">
        <v>101</v>
      </c>
      <c r="Y65" s="98"/>
      <c r="Z65" s="98"/>
      <c r="AA65" s="98"/>
      <c r="AB65" s="98"/>
      <c r="AC65" s="98"/>
      <c r="AD65" s="98"/>
      <c r="AE65" s="98"/>
      <c r="AF65" s="98"/>
      <c r="AG65" s="98"/>
    </row>
    <row r="66" spans="1:33">
      <c r="A66" s="200"/>
      <c r="B66" s="46" t="s">
        <v>90</v>
      </c>
      <c r="C66" s="116" t="s">
        <v>173</v>
      </c>
      <c r="D66" s="116" t="s">
        <v>101</v>
      </c>
      <c r="E66" s="116" t="s">
        <v>101</v>
      </c>
      <c r="F66" s="116" t="s">
        <v>101</v>
      </c>
      <c r="G66" s="80" t="s">
        <v>101</v>
      </c>
      <c r="H66" s="41" t="s">
        <v>101</v>
      </c>
      <c r="I66" s="41" t="s">
        <v>101</v>
      </c>
      <c r="J66" s="116" t="s">
        <v>101</v>
      </c>
      <c r="K66" s="116" t="s">
        <v>101</v>
      </c>
      <c r="L66" s="116" t="s">
        <v>101</v>
      </c>
      <c r="M66" s="80" t="s">
        <v>101</v>
      </c>
      <c r="N66" s="41" t="s">
        <v>101</v>
      </c>
      <c r="O66" s="155">
        <v>9</v>
      </c>
      <c r="P66" s="131"/>
      <c r="Q66" s="131"/>
      <c r="R66" s="89" t="s">
        <v>237</v>
      </c>
      <c r="S66" s="7" t="s">
        <v>138</v>
      </c>
      <c r="T66" s="117" t="s">
        <v>101</v>
      </c>
      <c r="U66" s="136" t="s">
        <v>101</v>
      </c>
      <c r="V66" s="136" t="s">
        <v>101</v>
      </c>
      <c r="W66" s="93" t="s">
        <v>101</v>
      </c>
      <c r="X66" s="19" t="s">
        <v>101</v>
      </c>
      <c r="Y66" s="98"/>
      <c r="Z66" s="98"/>
      <c r="AA66" s="98"/>
      <c r="AB66" s="98"/>
      <c r="AC66" s="98"/>
      <c r="AD66" s="98"/>
      <c r="AE66" s="98"/>
      <c r="AF66" s="98"/>
      <c r="AG66" s="98"/>
    </row>
    <row r="67" spans="1:33">
      <c r="A67" s="193"/>
      <c r="B67" s="52" t="s">
        <v>79</v>
      </c>
      <c r="C67" s="116">
        <v>39</v>
      </c>
      <c r="D67" s="153">
        <v>3</v>
      </c>
      <c r="E67" s="115"/>
      <c r="F67" s="115"/>
      <c r="G67" s="99" t="s">
        <v>237</v>
      </c>
      <c r="H67" s="27" t="s">
        <v>139</v>
      </c>
      <c r="I67" s="17">
        <v>0</v>
      </c>
      <c r="J67" s="117" t="s">
        <v>101</v>
      </c>
      <c r="K67" s="117" t="s">
        <v>101</v>
      </c>
      <c r="L67" s="117" t="s">
        <v>101</v>
      </c>
      <c r="M67" s="81" t="s">
        <v>101</v>
      </c>
      <c r="N67" s="18" t="s">
        <v>101</v>
      </c>
      <c r="O67" s="117" t="s">
        <v>101</v>
      </c>
      <c r="P67" s="117" t="s">
        <v>101</v>
      </c>
      <c r="Q67" s="117" t="s">
        <v>101</v>
      </c>
      <c r="R67" s="81" t="s">
        <v>101</v>
      </c>
      <c r="S67" s="18" t="s">
        <v>101</v>
      </c>
      <c r="T67" s="117" t="s">
        <v>101</v>
      </c>
      <c r="U67" s="136" t="s">
        <v>101</v>
      </c>
      <c r="V67" s="136" t="s">
        <v>101</v>
      </c>
      <c r="W67" s="93" t="s">
        <v>101</v>
      </c>
      <c r="X67" s="19" t="s">
        <v>101</v>
      </c>
      <c r="Y67" s="98"/>
      <c r="Z67" s="98"/>
      <c r="AA67" s="98"/>
      <c r="AB67" s="98"/>
      <c r="AC67" s="98"/>
      <c r="AD67" s="98"/>
      <c r="AE67" s="98"/>
      <c r="AF67" s="98"/>
      <c r="AG67" s="98"/>
    </row>
    <row r="68" spans="1:33">
      <c r="A68" s="200"/>
      <c r="B68" s="49" t="s">
        <v>78</v>
      </c>
      <c r="C68" s="116">
        <v>27</v>
      </c>
      <c r="D68" s="153">
        <v>1</v>
      </c>
      <c r="E68" s="115"/>
      <c r="F68" s="115"/>
      <c r="G68" s="99" t="s">
        <v>237</v>
      </c>
      <c r="H68" s="27" t="s">
        <v>127</v>
      </c>
      <c r="I68" s="17">
        <v>0</v>
      </c>
      <c r="J68" s="117" t="s">
        <v>101</v>
      </c>
      <c r="K68" s="117" t="s">
        <v>101</v>
      </c>
      <c r="L68" s="117" t="s">
        <v>101</v>
      </c>
      <c r="M68" s="81" t="s">
        <v>101</v>
      </c>
      <c r="N68" s="18" t="s">
        <v>101</v>
      </c>
      <c r="O68" s="117" t="s">
        <v>101</v>
      </c>
      <c r="P68" s="117" t="s">
        <v>101</v>
      </c>
      <c r="Q68" s="117" t="s">
        <v>101</v>
      </c>
      <c r="R68" s="81" t="s">
        <v>101</v>
      </c>
      <c r="S68" s="18" t="s">
        <v>101</v>
      </c>
      <c r="T68" s="117" t="s">
        <v>101</v>
      </c>
      <c r="U68" s="136" t="s">
        <v>101</v>
      </c>
      <c r="V68" s="136" t="s">
        <v>101</v>
      </c>
      <c r="W68" s="93" t="s">
        <v>101</v>
      </c>
      <c r="X68" s="19" t="s">
        <v>101</v>
      </c>
      <c r="Y68" s="98"/>
      <c r="Z68" s="98"/>
      <c r="AA68" s="98"/>
      <c r="AB68" s="98"/>
      <c r="AC68" s="98"/>
      <c r="AD68" s="98"/>
      <c r="AE68" s="98"/>
      <c r="AF68" s="98"/>
      <c r="AG68" s="98"/>
    </row>
    <row r="69" spans="1:33">
      <c r="A69" s="200"/>
      <c r="B69" s="45" t="s">
        <v>27</v>
      </c>
      <c r="C69" s="116">
        <v>27</v>
      </c>
      <c r="D69" s="153">
        <v>3</v>
      </c>
      <c r="E69" s="115"/>
      <c r="F69" s="115"/>
      <c r="G69" s="99" t="s">
        <v>237</v>
      </c>
      <c r="H69" s="27" t="s">
        <v>137</v>
      </c>
      <c r="I69" s="17">
        <v>0</v>
      </c>
      <c r="J69" s="117" t="s">
        <v>101</v>
      </c>
      <c r="K69" s="117" t="s">
        <v>101</v>
      </c>
      <c r="L69" s="117" t="s">
        <v>101</v>
      </c>
      <c r="M69" s="81" t="s">
        <v>101</v>
      </c>
      <c r="N69" s="5" t="s">
        <v>101</v>
      </c>
      <c r="O69" s="117" t="s">
        <v>101</v>
      </c>
      <c r="P69" s="117" t="s">
        <v>101</v>
      </c>
      <c r="Q69" s="117" t="s">
        <v>101</v>
      </c>
      <c r="R69" s="81" t="s">
        <v>101</v>
      </c>
      <c r="S69" s="18" t="s">
        <v>101</v>
      </c>
      <c r="T69" s="117" t="s">
        <v>101</v>
      </c>
      <c r="U69" s="136" t="s">
        <v>101</v>
      </c>
      <c r="V69" s="136" t="s">
        <v>101</v>
      </c>
      <c r="W69" s="93" t="s">
        <v>101</v>
      </c>
      <c r="X69" s="19" t="s">
        <v>101</v>
      </c>
      <c r="Y69" s="98"/>
      <c r="Z69" s="98"/>
      <c r="AA69" s="98"/>
      <c r="AB69" s="98"/>
      <c r="AC69" s="98"/>
      <c r="AD69" s="98"/>
      <c r="AE69" s="98"/>
      <c r="AF69" s="98"/>
      <c r="AG69" s="98"/>
    </row>
    <row r="70" spans="1:33" s="3" customFormat="1">
      <c r="A70" s="200"/>
      <c r="B70" s="35" t="s">
        <v>152</v>
      </c>
      <c r="C70" s="118">
        <f>SUM(C63:C69)</f>
        <v>175</v>
      </c>
      <c r="D70" s="118">
        <f>SUM(D63:D69)</f>
        <v>32</v>
      </c>
      <c r="E70" s="118">
        <f>SUM(E63:E69)</f>
        <v>0</v>
      </c>
      <c r="F70" s="118">
        <f>SUM(F63:F69)</f>
        <v>0</v>
      </c>
      <c r="G70" s="82" t="str">
        <f t="shared" si="0"/>
        <v/>
      </c>
      <c r="H70" s="37" t="s">
        <v>151</v>
      </c>
      <c r="I70" s="36">
        <f t="shared" si="1"/>
        <v>0</v>
      </c>
      <c r="J70" s="118">
        <f>SUM(J63:J69)</f>
        <v>0</v>
      </c>
      <c r="K70" s="118">
        <f>SUM(K63:K69)</f>
        <v>0</v>
      </c>
      <c r="L70" s="118">
        <f>SUM(L63:L69)</f>
        <v>0</v>
      </c>
      <c r="M70" s="82" t="str">
        <f t="shared" si="2"/>
        <v/>
      </c>
      <c r="N70" s="37" t="s">
        <v>151</v>
      </c>
      <c r="O70" s="118">
        <f>SUM(O63:O69)</f>
        <v>9</v>
      </c>
      <c r="P70" s="118">
        <f>SUM(P63:P69)</f>
        <v>0</v>
      </c>
      <c r="Q70" s="118">
        <f>SUM(Q63:Q69)</f>
        <v>0</v>
      </c>
      <c r="R70" s="82" t="str">
        <f t="shared" si="3"/>
        <v/>
      </c>
      <c r="S70" s="37" t="s">
        <v>151</v>
      </c>
      <c r="T70" s="118">
        <f>SUM(T63:T69)</f>
        <v>0</v>
      </c>
      <c r="U70" s="118">
        <f>SUM(U63:U69)</f>
        <v>0</v>
      </c>
      <c r="V70" s="118">
        <f>SUM(V63:V69)</f>
        <v>0</v>
      </c>
      <c r="W70" s="95" t="str">
        <f t="shared" si="9"/>
        <v/>
      </c>
      <c r="X70" s="102" t="s">
        <v>92</v>
      </c>
    </row>
    <row r="71" spans="1:33">
      <c r="A71" s="200" t="s">
        <v>45</v>
      </c>
      <c r="B71" s="45" t="s">
        <v>28</v>
      </c>
      <c r="C71" s="116">
        <v>69</v>
      </c>
      <c r="D71" s="153">
        <v>21</v>
      </c>
      <c r="E71" s="115"/>
      <c r="F71" s="115"/>
      <c r="G71" s="99" t="str">
        <f t="shared" si="0"/>
        <v/>
      </c>
      <c r="H71" s="27" t="s">
        <v>129</v>
      </c>
      <c r="I71" s="17">
        <f t="shared" si="1"/>
        <v>0</v>
      </c>
      <c r="J71" s="154">
        <v>21</v>
      </c>
      <c r="K71" s="124"/>
      <c r="L71" s="124"/>
      <c r="M71" s="100" t="str">
        <f t="shared" si="2"/>
        <v/>
      </c>
      <c r="N71" s="4" t="s">
        <v>129</v>
      </c>
      <c r="O71" s="117" t="s">
        <v>101</v>
      </c>
      <c r="P71" s="117" t="s">
        <v>101</v>
      </c>
      <c r="Q71" s="117" t="s">
        <v>101</v>
      </c>
      <c r="R71" s="81" t="s">
        <v>101</v>
      </c>
      <c r="S71" s="18" t="s">
        <v>101</v>
      </c>
      <c r="T71" s="117" t="s">
        <v>101</v>
      </c>
      <c r="U71" s="136" t="s">
        <v>101</v>
      </c>
      <c r="V71" s="136" t="s">
        <v>101</v>
      </c>
      <c r="W71" s="93" t="s">
        <v>101</v>
      </c>
      <c r="X71" s="19" t="s">
        <v>101</v>
      </c>
      <c r="Y71" s="98"/>
      <c r="Z71" s="98"/>
      <c r="AA71" s="98"/>
      <c r="AB71" s="98"/>
      <c r="AC71" s="98"/>
      <c r="AD71" s="98"/>
      <c r="AE71" s="98"/>
      <c r="AF71" s="98"/>
      <c r="AG71" s="98"/>
    </row>
    <row r="72" spans="1:33">
      <c r="A72" s="200"/>
      <c r="B72" s="45" t="s">
        <v>29</v>
      </c>
      <c r="C72" s="116">
        <v>51</v>
      </c>
      <c r="D72" s="153">
        <v>15</v>
      </c>
      <c r="E72" s="115"/>
      <c r="F72" s="115"/>
      <c r="G72" s="99" t="str">
        <f t="shared" ref="G72:G122" si="15">IFERROR(F72/E72,"")</f>
        <v/>
      </c>
      <c r="H72" s="15" t="s">
        <v>135</v>
      </c>
      <c r="I72" s="17">
        <f t="shared" ref="I72:I122" si="16">IFERROR(F72/C72,"")</f>
        <v>0</v>
      </c>
      <c r="J72" s="154">
        <v>8</v>
      </c>
      <c r="K72" s="124"/>
      <c r="L72" s="124"/>
      <c r="M72" s="100" t="str">
        <f t="shared" ref="M72:M122" si="17">IFERROR(L72/K72,"")</f>
        <v/>
      </c>
      <c r="N72" s="58" t="s">
        <v>135</v>
      </c>
      <c r="O72" s="117" t="s">
        <v>101</v>
      </c>
      <c r="P72" s="117" t="s">
        <v>101</v>
      </c>
      <c r="Q72" s="117" t="s">
        <v>101</v>
      </c>
      <c r="R72" s="81" t="s">
        <v>101</v>
      </c>
      <c r="S72" s="18" t="s">
        <v>101</v>
      </c>
      <c r="T72" s="117" t="s">
        <v>101</v>
      </c>
      <c r="U72" s="136" t="s">
        <v>101</v>
      </c>
      <c r="V72" s="136" t="s">
        <v>101</v>
      </c>
      <c r="W72" s="93" t="s">
        <v>101</v>
      </c>
      <c r="X72" s="19" t="s">
        <v>101</v>
      </c>
      <c r="Y72" s="98"/>
      <c r="Z72" s="98"/>
      <c r="AA72" s="98"/>
      <c r="AB72" s="98"/>
      <c r="AC72" s="98"/>
      <c r="AD72" s="98"/>
      <c r="AE72" s="98"/>
      <c r="AF72" s="98"/>
      <c r="AG72" s="98"/>
    </row>
    <row r="73" spans="1:33">
      <c r="A73" s="200"/>
      <c r="B73" s="47" t="s">
        <v>58</v>
      </c>
      <c r="C73" s="116" t="s">
        <v>173</v>
      </c>
      <c r="D73" s="116" t="s">
        <v>173</v>
      </c>
      <c r="E73" s="116" t="s">
        <v>173</v>
      </c>
      <c r="F73" s="116" t="s">
        <v>173</v>
      </c>
      <c r="G73" s="80" t="s">
        <v>173</v>
      </c>
      <c r="H73" s="41" t="s">
        <v>101</v>
      </c>
      <c r="I73" s="41" t="s">
        <v>173</v>
      </c>
      <c r="J73" s="116" t="s">
        <v>173</v>
      </c>
      <c r="K73" s="116" t="s">
        <v>173</v>
      </c>
      <c r="L73" s="116" t="s">
        <v>173</v>
      </c>
      <c r="M73" s="80" t="s">
        <v>173</v>
      </c>
      <c r="N73" s="41" t="s">
        <v>101</v>
      </c>
      <c r="O73" s="155">
        <v>4</v>
      </c>
      <c r="P73" s="131"/>
      <c r="Q73" s="131"/>
      <c r="R73" s="89" t="s">
        <v>237</v>
      </c>
      <c r="S73" s="20" t="s">
        <v>135</v>
      </c>
      <c r="T73" s="117" t="s">
        <v>101</v>
      </c>
      <c r="U73" s="136" t="s">
        <v>101</v>
      </c>
      <c r="V73" s="136" t="s">
        <v>101</v>
      </c>
      <c r="W73" s="93" t="s">
        <v>101</v>
      </c>
      <c r="X73" s="19" t="s">
        <v>101</v>
      </c>
      <c r="Y73" s="98"/>
      <c r="Z73" s="98"/>
      <c r="AA73" s="98"/>
      <c r="AB73" s="98"/>
      <c r="AC73" s="98"/>
      <c r="AD73" s="98"/>
      <c r="AE73" s="98"/>
      <c r="AF73" s="98"/>
      <c r="AG73" s="98"/>
    </row>
    <row r="74" spans="1:33">
      <c r="A74" s="200"/>
      <c r="B74" s="53" t="s">
        <v>112</v>
      </c>
      <c r="C74" s="116">
        <v>53</v>
      </c>
      <c r="D74" s="153">
        <v>32</v>
      </c>
      <c r="E74" s="115"/>
      <c r="F74" s="115"/>
      <c r="G74" s="99" t="str">
        <f t="shared" si="15"/>
        <v/>
      </c>
      <c r="H74" s="15" t="s">
        <v>127</v>
      </c>
      <c r="I74" s="17">
        <f t="shared" si="16"/>
        <v>0</v>
      </c>
      <c r="J74" s="154">
        <v>14</v>
      </c>
      <c r="K74" s="124"/>
      <c r="L74" s="124"/>
      <c r="M74" s="100" t="str">
        <f t="shared" si="17"/>
        <v/>
      </c>
      <c r="N74" s="58" t="s">
        <v>129</v>
      </c>
      <c r="O74" s="117" t="s">
        <v>101</v>
      </c>
      <c r="P74" s="117" t="s">
        <v>101</v>
      </c>
      <c r="Q74" s="117" t="s">
        <v>101</v>
      </c>
      <c r="R74" s="81" t="s">
        <v>101</v>
      </c>
      <c r="S74" s="18" t="s">
        <v>101</v>
      </c>
      <c r="T74" s="117" t="s">
        <v>101</v>
      </c>
      <c r="U74" s="136" t="s">
        <v>101</v>
      </c>
      <c r="V74" s="136" t="s">
        <v>101</v>
      </c>
      <c r="W74" s="93" t="s">
        <v>101</v>
      </c>
      <c r="X74" s="19" t="s">
        <v>101</v>
      </c>
      <c r="Y74" s="98"/>
      <c r="Z74" s="98"/>
      <c r="AA74" s="98"/>
      <c r="AB74" s="98"/>
      <c r="AC74" s="98"/>
      <c r="AD74" s="98"/>
      <c r="AE74" s="98"/>
      <c r="AF74" s="98"/>
      <c r="AG74" s="98"/>
    </row>
    <row r="75" spans="1:33">
      <c r="A75" s="200"/>
      <c r="B75" s="54" t="s">
        <v>111</v>
      </c>
      <c r="C75" s="116" t="s">
        <v>173</v>
      </c>
      <c r="D75" s="116" t="s">
        <v>173</v>
      </c>
      <c r="E75" s="116" t="s">
        <v>173</v>
      </c>
      <c r="F75" s="116" t="s">
        <v>173</v>
      </c>
      <c r="G75" s="80" t="s">
        <v>173</v>
      </c>
      <c r="H75" s="41" t="s">
        <v>101</v>
      </c>
      <c r="I75" s="41" t="s">
        <v>173</v>
      </c>
      <c r="J75" s="116" t="s">
        <v>173</v>
      </c>
      <c r="K75" s="116" t="s">
        <v>173</v>
      </c>
      <c r="L75" s="116" t="s">
        <v>173</v>
      </c>
      <c r="M75" s="80" t="s">
        <v>173</v>
      </c>
      <c r="N75" s="41" t="s">
        <v>101</v>
      </c>
      <c r="O75" s="155">
        <v>1</v>
      </c>
      <c r="P75" s="131"/>
      <c r="Q75" s="131"/>
      <c r="R75" s="89" t="s">
        <v>237</v>
      </c>
      <c r="S75" s="20" t="s">
        <v>127</v>
      </c>
      <c r="T75" s="117" t="s">
        <v>101</v>
      </c>
      <c r="U75" s="136" t="s">
        <v>101</v>
      </c>
      <c r="V75" s="136" t="s">
        <v>101</v>
      </c>
      <c r="W75" s="93" t="s">
        <v>101</v>
      </c>
      <c r="X75" s="19" t="s">
        <v>101</v>
      </c>
      <c r="Y75" s="98"/>
      <c r="Z75" s="98"/>
      <c r="AA75" s="98"/>
      <c r="AB75" s="98"/>
      <c r="AC75" s="98"/>
      <c r="AD75" s="98"/>
      <c r="AE75" s="98"/>
      <c r="AF75" s="98"/>
      <c r="AG75" s="98"/>
    </row>
    <row r="76" spans="1:33">
      <c r="A76" s="200"/>
      <c r="B76" s="51" t="s">
        <v>20</v>
      </c>
      <c r="C76" s="116">
        <v>69</v>
      </c>
      <c r="D76" s="153">
        <v>16</v>
      </c>
      <c r="E76" s="115"/>
      <c r="F76" s="115"/>
      <c r="G76" s="99" t="str">
        <f t="shared" si="15"/>
        <v/>
      </c>
      <c r="H76" s="15" t="s">
        <v>137</v>
      </c>
      <c r="I76" s="17">
        <f t="shared" si="16"/>
        <v>0</v>
      </c>
      <c r="J76" s="154">
        <v>6</v>
      </c>
      <c r="K76" s="124"/>
      <c r="L76" s="124"/>
      <c r="M76" s="100" t="str">
        <f t="shared" si="17"/>
        <v/>
      </c>
      <c r="N76" s="58" t="s">
        <v>137</v>
      </c>
      <c r="O76" s="117" t="s">
        <v>101</v>
      </c>
      <c r="P76" s="117" t="s">
        <v>101</v>
      </c>
      <c r="Q76" s="117" t="s">
        <v>101</v>
      </c>
      <c r="R76" s="81" t="s">
        <v>101</v>
      </c>
      <c r="S76" s="18" t="s">
        <v>101</v>
      </c>
      <c r="T76" s="117" t="s">
        <v>101</v>
      </c>
      <c r="U76" s="136" t="s">
        <v>101</v>
      </c>
      <c r="V76" s="136" t="s">
        <v>101</v>
      </c>
      <c r="W76" s="93" t="s">
        <v>101</v>
      </c>
      <c r="X76" s="19" t="s">
        <v>101</v>
      </c>
      <c r="Y76" s="98"/>
      <c r="Z76" s="98"/>
      <c r="AA76" s="98"/>
      <c r="AB76" s="98"/>
      <c r="AC76" s="98"/>
      <c r="AD76" s="98"/>
      <c r="AE76" s="98"/>
      <c r="AF76" s="98"/>
      <c r="AG76" s="98"/>
    </row>
    <row r="77" spans="1:33">
      <c r="A77" s="200"/>
      <c r="B77" s="45" t="s">
        <v>37</v>
      </c>
      <c r="C77" s="116">
        <v>26</v>
      </c>
      <c r="D77" s="153">
        <v>50</v>
      </c>
      <c r="E77" s="115"/>
      <c r="F77" s="115"/>
      <c r="G77" s="99" t="str">
        <f t="shared" si="15"/>
        <v/>
      </c>
      <c r="H77" s="15" t="s">
        <v>129</v>
      </c>
      <c r="I77" s="17">
        <f t="shared" si="16"/>
        <v>0</v>
      </c>
      <c r="J77" s="154">
        <v>30</v>
      </c>
      <c r="K77" s="124"/>
      <c r="L77" s="124"/>
      <c r="M77" s="100" t="str">
        <f t="shared" si="17"/>
        <v/>
      </c>
      <c r="N77" s="58" t="s">
        <v>129</v>
      </c>
      <c r="O77" s="117" t="s">
        <v>101</v>
      </c>
      <c r="P77" s="117" t="s">
        <v>101</v>
      </c>
      <c r="Q77" s="117" t="s">
        <v>101</v>
      </c>
      <c r="R77" s="81" t="s">
        <v>101</v>
      </c>
      <c r="S77" s="18" t="s">
        <v>101</v>
      </c>
      <c r="T77" s="117" t="s">
        <v>101</v>
      </c>
      <c r="U77" s="136" t="s">
        <v>101</v>
      </c>
      <c r="V77" s="136" t="s">
        <v>101</v>
      </c>
      <c r="W77" s="93" t="s">
        <v>101</v>
      </c>
      <c r="X77" s="19" t="s">
        <v>101</v>
      </c>
      <c r="Y77" s="98"/>
      <c r="Z77" s="98"/>
      <c r="AA77" s="98"/>
      <c r="AB77" s="98"/>
      <c r="AC77" s="98"/>
      <c r="AD77" s="98"/>
      <c r="AE77" s="98"/>
      <c r="AF77" s="98"/>
      <c r="AG77" s="98"/>
    </row>
    <row r="78" spans="1:33">
      <c r="A78" s="200"/>
      <c r="B78" s="47" t="s">
        <v>60</v>
      </c>
      <c r="C78" s="116" t="s">
        <v>173</v>
      </c>
      <c r="D78" s="116" t="s">
        <v>173</v>
      </c>
      <c r="E78" s="116" t="s">
        <v>173</v>
      </c>
      <c r="F78" s="116" t="s">
        <v>173</v>
      </c>
      <c r="G78" s="80" t="s">
        <v>173</v>
      </c>
      <c r="H78" s="41" t="s">
        <v>101</v>
      </c>
      <c r="I78" s="41" t="s">
        <v>173</v>
      </c>
      <c r="J78" s="116" t="s">
        <v>173</v>
      </c>
      <c r="K78" s="116" t="s">
        <v>173</v>
      </c>
      <c r="L78" s="116" t="s">
        <v>173</v>
      </c>
      <c r="M78" s="80" t="s">
        <v>173</v>
      </c>
      <c r="N78" s="41" t="s">
        <v>101</v>
      </c>
      <c r="O78" s="155">
        <v>5</v>
      </c>
      <c r="P78" s="131"/>
      <c r="Q78" s="131"/>
      <c r="R78" s="89" t="s">
        <v>237</v>
      </c>
      <c r="S78" s="20" t="s">
        <v>129</v>
      </c>
      <c r="T78" s="117" t="s">
        <v>101</v>
      </c>
      <c r="U78" s="136" t="s">
        <v>101</v>
      </c>
      <c r="V78" s="136" t="s">
        <v>101</v>
      </c>
      <c r="W78" s="93" t="s">
        <v>101</v>
      </c>
      <c r="X78" s="19" t="s">
        <v>101</v>
      </c>
      <c r="Y78" s="98"/>
      <c r="Z78" s="98"/>
      <c r="AA78" s="98"/>
      <c r="AB78" s="98"/>
      <c r="AC78" s="98"/>
      <c r="AD78" s="98"/>
      <c r="AE78" s="98"/>
      <c r="AF78" s="98"/>
      <c r="AG78" s="98"/>
    </row>
    <row r="79" spans="1:33">
      <c r="A79" s="200"/>
      <c r="B79" s="47" t="s">
        <v>61</v>
      </c>
      <c r="C79" s="116" t="s">
        <v>173</v>
      </c>
      <c r="D79" s="116" t="s">
        <v>173</v>
      </c>
      <c r="E79" s="116" t="s">
        <v>173</v>
      </c>
      <c r="F79" s="116" t="s">
        <v>173</v>
      </c>
      <c r="G79" s="80" t="s">
        <v>173</v>
      </c>
      <c r="H79" s="41" t="s">
        <v>101</v>
      </c>
      <c r="I79" s="41" t="s">
        <v>173</v>
      </c>
      <c r="J79" s="116" t="s">
        <v>173</v>
      </c>
      <c r="K79" s="116" t="s">
        <v>173</v>
      </c>
      <c r="L79" s="116" t="s">
        <v>173</v>
      </c>
      <c r="M79" s="80" t="s">
        <v>173</v>
      </c>
      <c r="N79" s="41" t="s">
        <v>101</v>
      </c>
      <c r="O79" s="155">
        <v>10</v>
      </c>
      <c r="P79" s="131"/>
      <c r="Q79" s="131"/>
      <c r="R79" s="89" t="s">
        <v>237</v>
      </c>
      <c r="S79" s="20" t="s">
        <v>129</v>
      </c>
      <c r="T79" s="117" t="s">
        <v>101</v>
      </c>
      <c r="U79" s="136" t="s">
        <v>101</v>
      </c>
      <c r="V79" s="136" t="s">
        <v>101</v>
      </c>
      <c r="W79" s="93" t="s">
        <v>101</v>
      </c>
      <c r="X79" s="19" t="s">
        <v>101</v>
      </c>
      <c r="Y79" s="98"/>
      <c r="Z79" s="98"/>
      <c r="AA79" s="98"/>
      <c r="AB79" s="98"/>
      <c r="AC79" s="98"/>
      <c r="AD79" s="98"/>
      <c r="AE79" s="98"/>
      <c r="AF79" s="98"/>
      <c r="AG79" s="98"/>
    </row>
    <row r="80" spans="1:33">
      <c r="A80" s="200"/>
      <c r="B80" s="47" t="s">
        <v>62</v>
      </c>
      <c r="C80" s="116" t="s">
        <v>173</v>
      </c>
      <c r="D80" s="116" t="s">
        <v>173</v>
      </c>
      <c r="E80" s="116" t="s">
        <v>173</v>
      </c>
      <c r="F80" s="116" t="s">
        <v>173</v>
      </c>
      <c r="G80" s="80" t="s">
        <v>173</v>
      </c>
      <c r="H80" s="41" t="s">
        <v>101</v>
      </c>
      <c r="I80" s="41" t="s">
        <v>173</v>
      </c>
      <c r="J80" s="116" t="s">
        <v>173</v>
      </c>
      <c r="K80" s="116" t="s">
        <v>173</v>
      </c>
      <c r="L80" s="116" t="s">
        <v>173</v>
      </c>
      <c r="M80" s="80" t="s">
        <v>173</v>
      </c>
      <c r="N80" s="41" t="s">
        <v>101</v>
      </c>
      <c r="O80" s="155">
        <v>10</v>
      </c>
      <c r="P80" s="131"/>
      <c r="Q80" s="131"/>
      <c r="R80" s="89" t="s">
        <v>237</v>
      </c>
      <c r="S80" s="20" t="s">
        <v>129</v>
      </c>
      <c r="T80" s="117" t="s">
        <v>101</v>
      </c>
      <c r="U80" s="136" t="s">
        <v>101</v>
      </c>
      <c r="V80" s="136" t="s">
        <v>101</v>
      </c>
      <c r="W80" s="93" t="s">
        <v>101</v>
      </c>
      <c r="X80" s="19" t="s">
        <v>101</v>
      </c>
      <c r="Y80" s="98"/>
      <c r="Z80" s="98"/>
      <c r="AA80" s="98"/>
      <c r="AB80" s="98"/>
      <c r="AC80" s="98"/>
      <c r="AD80" s="98"/>
      <c r="AE80" s="98"/>
      <c r="AF80" s="98"/>
      <c r="AG80" s="98"/>
    </row>
    <row r="81" spans="1:33">
      <c r="A81" s="200"/>
      <c r="B81" s="45" t="s">
        <v>73</v>
      </c>
      <c r="C81" s="116">
        <v>28</v>
      </c>
      <c r="D81" s="153">
        <v>15</v>
      </c>
      <c r="E81" s="115"/>
      <c r="F81" s="115"/>
      <c r="G81" s="99" t="str">
        <f t="shared" si="15"/>
        <v/>
      </c>
      <c r="H81" s="27" t="s">
        <v>243</v>
      </c>
      <c r="I81" s="17">
        <f t="shared" si="16"/>
        <v>0</v>
      </c>
      <c r="J81" s="154">
        <v>10</v>
      </c>
      <c r="K81" s="124"/>
      <c r="L81" s="124"/>
      <c r="M81" s="100" t="str">
        <f t="shared" si="17"/>
        <v/>
      </c>
      <c r="N81" s="4" t="s">
        <v>243</v>
      </c>
      <c r="O81" s="117" t="s">
        <v>101</v>
      </c>
      <c r="P81" s="117" t="s">
        <v>101</v>
      </c>
      <c r="Q81" s="117" t="s">
        <v>101</v>
      </c>
      <c r="R81" s="81" t="s">
        <v>101</v>
      </c>
      <c r="S81" s="18" t="s">
        <v>101</v>
      </c>
      <c r="T81" s="117" t="s">
        <v>101</v>
      </c>
      <c r="U81" s="136" t="s">
        <v>101</v>
      </c>
      <c r="V81" s="136" t="s">
        <v>101</v>
      </c>
      <c r="W81" s="93" t="s">
        <v>101</v>
      </c>
      <c r="X81" s="19" t="s">
        <v>101</v>
      </c>
      <c r="Y81" s="98"/>
      <c r="Z81" s="98"/>
      <c r="AA81" s="98"/>
      <c r="AB81" s="98"/>
      <c r="AC81" s="98"/>
      <c r="AD81" s="98"/>
      <c r="AE81" s="98"/>
      <c r="AF81" s="98"/>
      <c r="AG81" s="98"/>
    </row>
    <row r="82" spans="1:33">
      <c r="A82" s="193"/>
      <c r="B82" s="51" t="s">
        <v>95</v>
      </c>
      <c r="C82" s="116">
        <v>28</v>
      </c>
      <c r="D82" s="153">
        <v>9</v>
      </c>
      <c r="E82" s="115"/>
      <c r="F82" s="115"/>
      <c r="G82" s="99" t="str">
        <f t="shared" si="15"/>
        <v/>
      </c>
      <c r="H82" s="15" t="s">
        <v>129</v>
      </c>
      <c r="I82" s="17">
        <f t="shared" si="16"/>
        <v>0</v>
      </c>
      <c r="J82" s="154">
        <v>5</v>
      </c>
      <c r="K82" s="124"/>
      <c r="L82" s="124"/>
      <c r="M82" s="100" t="str">
        <f t="shared" si="17"/>
        <v/>
      </c>
      <c r="N82" s="58" t="s">
        <v>244</v>
      </c>
      <c r="O82" s="117" t="s">
        <v>101</v>
      </c>
      <c r="P82" s="117" t="s">
        <v>101</v>
      </c>
      <c r="Q82" s="117" t="s">
        <v>101</v>
      </c>
      <c r="R82" s="81" t="s">
        <v>101</v>
      </c>
      <c r="S82" s="18" t="s">
        <v>101</v>
      </c>
      <c r="T82" s="117" t="s">
        <v>101</v>
      </c>
      <c r="U82" s="136" t="s">
        <v>101</v>
      </c>
      <c r="V82" s="136" t="s">
        <v>101</v>
      </c>
      <c r="W82" s="93" t="s">
        <v>101</v>
      </c>
      <c r="X82" s="19" t="s">
        <v>101</v>
      </c>
      <c r="Y82" s="98"/>
      <c r="Z82" s="98"/>
      <c r="AA82" s="98"/>
      <c r="AB82" s="98"/>
      <c r="AC82" s="98"/>
      <c r="AD82" s="98"/>
      <c r="AE82" s="98"/>
      <c r="AF82" s="98"/>
      <c r="AG82" s="98"/>
    </row>
    <row r="83" spans="1:33">
      <c r="A83" s="193"/>
      <c r="B83" s="50" t="s">
        <v>162</v>
      </c>
      <c r="C83" s="116" t="s">
        <v>173</v>
      </c>
      <c r="D83" s="117" t="s">
        <v>173</v>
      </c>
      <c r="E83" s="117" t="s">
        <v>173</v>
      </c>
      <c r="F83" s="117" t="s">
        <v>173</v>
      </c>
      <c r="G83" s="81" t="s">
        <v>173</v>
      </c>
      <c r="H83" s="18" t="s">
        <v>101</v>
      </c>
      <c r="I83" s="23" t="s">
        <v>173</v>
      </c>
      <c r="J83" s="154">
        <v>0</v>
      </c>
      <c r="K83" s="124"/>
      <c r="L83" s="124"/>
      <c r="M83" s="100" t="str">
        <f t="shared" si="17"/>
        <v/>
      </c>
      <c r="N83" s="58"/>
      <c r="O83" s="117" t="s">
        <v>101</v>
      </c>
      <c r="P83" s="117" t="s">
        <v>101</v>
      </c>
      <c r="Q83" s="117" t="s">
        <v>101</v>
      </c>
      <c r="R83" s="81" t="s">
        <v>101</v>
      </c>
      <c r="S83" s="18" t="s">
        <v>101</v>
      </c>
      <c r="T83" s="156">
        <v>100</v>
      </c>
      <c r="U83" s="137"/>
      <c r="V83" s="137"/>
      <c r="W83" s="94" t="s">
        <v>237</v>
      </c>
      <c r="X83" s="29" t="s">
        <v>244</v>
      </c>
      <c r="Y83" s="98"/>
      <c r="Z83" s="98"/>
      <c r="AA83" s="98"/>
      <c r="AB83" s="98"/>
      <c r="AC83" s="98"/>
      <c r="AD83" s="98"/>
      <c r="AE83" s="98"/>
      <c r="AF83" s="98"/>
      <c r="AG83" s="98"/>
    </row>
    <row r="84" spans="1:33" s="3" customFormat="1">
      <c r="A84" s="200"/>
      <c r="B84" s="35" t="s">
        <v>152</v>
      </c>
      <c r="C84" s="118">
        <f>SUM(C71:C83)</f>
        <v>324</v>
      </c>
      <c r="D84" s="118">
        <f>SUM(D71:D83)</f>
        <v>158</v>
      </c>
      <c r="E84" s="118">
        <f>SUM(E71:E83)</f>
        <v>0</v>
      </c>
      <c r="F84" s="118">
        <f>SUM(F71:F83)</f>
        <v>0</v>
      </c>
      <c r="G84" s="82" t="str">
        <f t="shared" si="15"/>
        <v/>
      </c>
      <c r="H84" s="37" t="s">
        <v>92</v>
      </c>
      <c r="I84" s="36">
        <f t="shared" si="16"/>
        <v>0</v>
      </c>
      <c r="J84" s="118">
        <f>SUM(J71:J83)</f>
        <v>94</v>
      </c>
      <c r="K84" s="118">
        <f>SUM(K71:K83)</f>
        <v>0</v>
      </c>
      <c r="L84" s="118">
        <f>SUM(L71:L83)</f>
        <v>0</v>
      </c>
      <c r="M84" s="82" t="str">
        <f t="shared" si="17"/>
        <v/>
      </c>
      <c r="N84" s="37" t="s">
        <v>92</v>
      </c>
      <c r="O84" s="118">
        <f>SUM(O71:O83)</f>
        <v>30</v>
      </c>
      <c r="P84" s="118">
        <f>SUM(P71:P83)</f>
        <v>0</v>
      </c>
      <c r="Q84" s="118">
        <f>SUM(Q71:Q83)</f>
        <v>0</v>
      </c>
      <c r="R84" s="82" t="str">
        <f t="shared" ref="R84:R122" si="18">IFERROR(Q84/P84,"")</f>
        <v/>
      </c>
      <c r="S84" s="37" t="s">
        <v>92</v>
      </c>
      <c r="T84" s="118">
        <f>SUM(T71:T83)</f>
        <v>100</v>
      </c>
      <c r="U84" s="118">
        <f>SUM(U71:U83)</f>
        <v>0</v>
      </c>
      <c r="V84" s="118">
        <f>SUM(V71:V83)</f>
        <v>0</v>
      </c>
      <c r="W84" s="95" t="str">
        <f t="shared" ref="W84:W122" si="19">IFERROR(V84/U84,"")</f>
        <v/>
      </c>
      <c r="X84" s="102" t="s">
        <v>92</v>
      </c>
    </row>
    <row r="85" spans="1:33">
      <c r="A85" s="200" t="s">
        <v>30</v>
      </c>
      <c r="B85" s="45" t="s">
        <v>31</v>
      </c>
      <c r="C85" s="116">
        <v>42</v>
      </c>
      <c r="D85" s="153">
        <v>42</v>
      </c>
      <c r="E85" s="115"/>
      <c r="F85" s="115"/>
      <c r="G85" s="99"/>
      <c r="H85" s="15" t="s">
        <v>129</v>
      </c>
      <c r="I85" s="17">
        <v>0</v>
      </c>
      <c r="J85" s="154">
        <v>42</v>
      </c>
      <c r="K85" s="124"/>
      <c r="L85" s="124"/>
      <c r="M85" s="100" t="s">
        <v>237</v>
      </c>
      <c r="N85" s="58" t="s">
        <v>129</v>
      </c>
      <c r="O85" s="117" t="s">
        <v>101</v>
      </c>
      <c r="P85" s="117" t="s">
        <v>101</v>
      </c>
      <c r="Q85" s="117" t="s">
        <v>101</v>
      </c>
      <c r="R85" s="81" t="s">
        <v>101</v>
      </c>
      <c r="S85" s="18" t="s">
        <v>101</v>
      </c>
      <c r="T85" s="117" t="s">
        <v>101</v>
      </c>
      <c r="U85" s="136" t="s">
        <v>101</v>
      </c>
      <c r="V85" s="136" t="s">
        <v>101</v>
      </c>
      <c r="W85" s="93" t="s">
        <v>101</v>
      </c>
      <c r="X85" s="19" t="s">
        <v>101</v>
      </c>
      <c r="Y85" s="98"/>
      <c r="Z85" s="98"/>
      <c r="AA85" s="98"/>
      <c r="AB85" s="98"/>
      <c r="AC85" s="98"/>
      <c r="AD85" s="98"/>
      <c r="AE85" s="98"/>
      <c r="AF85" s="98"/>
      <c r="AG85" s="98"/>
    </row>
    <row r="86" spans="1:33">
      <c r="A86" s="200"/>
      <c r="B86" s="45" t="s">
        <v>32</v>
      </c>
      <c r="C86" s="116">
        <v>33</v>
      </c>
      <c r="D86" s="153">
        <v>10</v>
      </c>
      <c r="E86" s="115"/>
      <c r="F86" s="115"/>
      <c r="G86" s="99" t="s">
        <v>237</v>
      </c>
      <c r="H86" s="27" t="s">
        <v>129</v>
      </c>
      <c r="I86" s="17">
        <v>0</v>
      </c>
      <c r="J86" s="154">
        <v>10</v>
      </c>
      <c r="K86" s="124"/>
      <c r="L86" s="124"/>
      <c r="M86" s="100" t="s">
        <v>237</v>
      </c>
      <c r="N86" s="58" t="s">
        <v>129</v>
      </c>
      <c r="O86" s="117" t="s">
        <v>101</v>
      </c>
      <c r="P86" s="117" t="s">
        <v>101</v>
      </c>
      <c r="Q86" s="117" t="s">
        <v>101</v>
      </c>
      <c r="R86" s="81" t="s">
        <v>101</v>
      </c>
      <c r="S86" s="18" t="s">
        <v>101</v>
      </c>
      <c r="T86" s="117" t="s">
        <v>101</v>
      </c>
      <c r="U86" s="136" t="s">
        <v>101</v>
      </c>
      <c r="V86" s="136" t="s">
        <v>101</v>
      </c>
      <c r="W86" s="93" t="s">
        <v>101</v>
      </c>
      <c r="X86" s="19" t="s">
        <v>101</v>
      </c>
      <c r="Y86" s="98"/>
      <c r="Z86" s="98"/>
      <c r="AA86" s="98"/>
      <c r="AB86" s="98"/>
      <c r="AC86" s="98"/>
      <c r="AD86" s="98"/>
      <c r="AE86" s="98"/>
      <c r="AF86" s="98"/>
      <c r="AG86" s="98"/>
    </row>
    <row r="87" spans="1:33">
      <c r="A87" s="200"/>
      <c r="B87" s="45" t="s">
        <v>33</v>
      </c>
      <c r="C87" s="116">
        <v>31</v>
      </c>
      <c r="D87" s="153">
        <v>10</v>
      </c>
      <c r="E87" s="115"/>
      <c r="F87" s="115"/>
      <c r="G87" s="99" t="s">
        <v>237</v>
      </c>
      <c r="H87" s="27" t="s">
        <v>140</v>
      </c>
      <c r="I87" s="17">
        <v>0</v>
      </c>
      <c r="J87" s="154">
        <v>31</v>
      </c>
      <c r="K87" s="124"/>
      <c r="L87" s="124"/>
      <c r="M87" s="100" t="s">
        <v>237</v>
      </c>
      <c r="N87" s="58" t="s">
        <v>140</v>
      </c>
      <c r="O87" s="117" t="s">
        <v>101</v>
      </c>
      <c r="P87" s="117" t="s">
        <v>101</v>
      </c>
      <c r="Q87" s="117" t="s">
        <v>101</v>
      </c>
      <c r="R87" s="81" t="s">
        <v>101</v>
      </c>
      <c r="S87" s="18" t="s">
        <v>101</v>
      </c>
      <c r="T87" s="117" t="s">
        <v>101</v>
      </c>
      <c r="U87" s="136" t="s">
        <v>101</v>
      </c>
      <c r="V87" s="136" t="s">
        <v>101</v>
      </c>
      <c r="W87" s="93" t="s">
        <v>101</v>
      </c>
      <c r="X87" s="19" t="s">
        <v>101</v>
      </c>
      <c r="Y87" s="98"/>
      <c r="Z87" s="98"/>
      <c r="AA87" s="98"/>
      <c r="AB87" s="98"/>
      <c r="AC87" s="98"/>
      <c r="AD87" s="98"/>
      <c r="AE87" s="98"/>
      <c r="AF87" s="98"/>
      <c r="AG87" s="98"/>
    </row>
    <row r="88" spans="1:33">
      <c r="A88" s="200"/>
      <c r="B88" s="45" t="s">
        <v>80</v>
      </c>
      <c r="C88" s="116">
        <v>53</v>
      </c>
      <c r="D88" s="153">
        <v>20</v>
      </c>
      <c r="E88" s="115"/>
      <c r="F88" s="115"/>
      <c r="G88" s="99" t="s">
        <v>237</v>
      </c>
      <c r="H88" s="27" t="s">
        <v>137</v>
      </c>
      <c r="I88" s="17">
        <v>0</v>
      </c>
      <c r="J88" s="154">
        <v>20</v>
      </c>
      <c r="K88" s="124"/>
      <c r="L88" s="124"/>
      <c r="M88" s="100" t="s">
        <v>237</v>
      </c>
      <c r="N88" s="4" t="s">
        <v>137</v>
      </c>
      <c r="O88" s="117" t="s">
        <v>101</v>
      </c>
      <c r="P88" s="117" t="s">
        <v>101</v>
      </c>
      <c r="Q88" s="117" t="s">
        <v>101</v>
      </c>
      <c r="R88" s="81" t="s">
        <v>101</v>
      </c>
      <c r="S88" s="18" t="s">
        <v>101</v>
      </c>
      <c r="T88" s="117" t="s">
        <v>101</v>
      </c>
      <c r="U88" s="136" t="s">
        <v>101</v>
      </c>
      <c r="V88" s="136" t="s">
        <v>101</v>
      </c>
      <c r="W88" s="93" t="s">
        <v>101</v>
      </c>
      <c r="X88" s="19" t="s">
        <v>101</v>
      </c>
      <c r="Y88" s="98"/>
      <c r="Z88" s="98"/>
      <c r="AA88" s="98"/>
      <c r="AB88" s="98"/>
      <c r="AC88" s="98"/>
      <c r="AD88" s="98"/>
      <c r="AE88" s="98"/>
      <c r="AF88" s="98"/>
      <c r="AG88" s="98"/>
    </row>
    <row r="89" spans="1:33">
      <c r="A89" s="200"/>
      <c r="B89" s="45" t="s">
        <v>34</v>
      </c>
      <c r="C89" s="116">
        <v>49</v>
      </c>
      <c r="D89" s="153">
        <v>20</v>
      </c>
      <c r="E89" s="115"/>
      <c r="F89" s="115"/>
      <c r="G89" s="99" t="s">
        <v>237</v>
      </c>
      <c r="H89" s="15" t="s">
        <v>244</v>
      </c>
      <c r="I89" s="17">
        <v>0</v>
      </c>
      <c r="J89" s="154">
        <v>20</v>
      </c>
      <c r="K89" s="124"/>
      <c r="L89" s="124"/>
      <c r="M89" s="100" t="s">
        <v>237</v>
      </c>
      <c r="N89" s="58" t="s">
        <v>244</v>
      </c>
      <c r="O89" s="117" t="s">
        <v>101</v>
      </c>
      <c r="P89" s="117" t="s">
        <v>101</v>
      </c>
      <c r="Q89" s="117" t="s">
        <v>101</v>
      </c>
      <c r="R89" s="81" t="s">
        <v>101</v>
      </c>
      <c r="S89" s="18" t="s">
        <v>101</v>
      </c>
      <c r="T89" s="117" t="s">
        <v>101</v>
      </c>
      <c r="U89" s="136" t="s">
        <v>101</v>
      </c>
      <c r="V89" s="136" t="s">
        <v>101</v>
      </c>
      <c r="W89" s="93" t="s">
        <v>101</v>
      </c>
      <c r="X89" s="19" t="s">
        <v>101</v>
      </c>
      <c r="Y89" s="98"/>
      <c r="Z89" s="98"/>
      <c r="AA89" s="98"/>
      <c r="AB89" s="98"/>
      <c r="AC89" s="98"/>
      <c r="AD89" s="98"/>
      <c r="AE89" s="98"/>
      <c r="AF89" s="98"/>
      <c r="AG89" s="98"/>
    </row>
    <row r="90" spans="1:33">
      <c r="A90" s="200"/>
      <c r="B90" s="45" t="s">
        <v>35</v>
      </c>
      <c r="C90" s="116">
        <v>60</v>
      </c>
      <c r="D90" s="153">
        <v>10</v>
      </c>
      <c r="E90" s="115"/>
      <c r="F90" s="115"/>
      <c r="G90" s="99" t="s">
        <v>237</v>
      </c>
      <c r="H90" s="15" t="s">
        <v>129</v>
      </c>
      <c r="I90" s="17">
        <v>0</v>
      </c>
      <c r="J90" s="154">
        <v>15</v>
      </c>
      <c r="K90" s="124"/>
      <c r="L90" s="124"/>
      <c r="M90" s="100" t="s">
        <v>237</v>
      </c>
      <c r="N90" s="58" t="s">
        <v>244</v>
      </c>
      <c r="O90" s="117" t="s">
        <v>101</v>
      </c>
      <c r="P90" s="117" t="s">
        <v>101</v>
      </c>
      <c r="Q90" s="117" t="s">
        <v>101</v>
      </c>
      <c r="R90" s="81" t="s">
        <v>101</v>
      </c>
      <c r="S90" s="18" t="s">
        <v>101</v>
      </c>
      <c r="T90" s="117" t="s">
        <v>101</v>
      </c>
      <c r="U90" s="136" t="s">
        <v>101</v>
      </c>
      <c r="V90" s="136" t="s">
        <v>101</v>
      </c>
      <c r="W90" s="93" t="s">
        <v>101</v>
      </c>
      <c r="X90" s="19" t="s">
        <v>101</v>
      </c>
      <c r="Y90" s="98"/>
      <c r="Z90" s="98"/>
      <c r="AA90" s="98"/>
      <c r="AB90" s="98"/>
      <c r="AC90" s="98"/>
      <c r="AD90" s="98"/>
      <c r="AE90" s="98"/>
      <c r="AF90" s="98"/>
      <c r="AG90" s="98"/>
    </row>
    <row r="91" spans="1:33">
      <c r="A91" s="200"/>
      <c r="B91" s="47" t="s">
        <v>59</v>
      </c>
      <c r="C91" s="116" t="s">
        <v>173</v>
      </c>
      <c r="D91" s="116" t="s">
        <v>101</v>
      </c>
      <c r="E91" s="116" t="s">
        <v>101</v>
      </c>
      <c r="F91" s="116" t="s">
        <v>101</v>
      </c>
      <c r="G91" s="80" t="s">
        <v>101</v>
      </c>
      <c r="H91" s="41" t="s">
        <v>101</v>
      </c>
      <c r="I91" s="41" t="s">
        <v>101</v>
      </c>
      <c r="J91" s="116" t="s">
        <v>101</v>
      </c>
      <c r="K91" s="116" t="s">
        <v>101</v>
      </c>
      <c r="L91" s="116" t="s">
        <v>101</v>
      </c>
      <c r="M91" s="80" t="s">
        <v>101</v>
      </c>
      <c r="N91" s="41" t="s">
        <v>101</v>
      </c>
      <c r="O91" s="155">
        <v>15</v>
      </c>
      <c r="P91" s="131"/>
      <c r="Q91" s="131"/>
      <c r="R91" s="89" t="s">
        <v>237</v>
      </c>
      <c r="S91" s="20" t="s">
        <v>244</v>
      </c>
      <c r="T91" s="117" t="s">
        <v>101</v>
      </c>
      <c r="U91" s="136" t="s">
        <v>101</v>
      </c>
      <c r="V91" s="136" t="s">
        <v>101</v>
      </c>
      <c r="W91" s="93" t="s">
        <v>101</v>
      </c>
      <c r="X91" s="19" t="s">
        <v>101</v>
      </c>
      <c r="Y91" s="98"/>
      <c r="Z91" s="98"/>
      <c r="AA91" s="98"/>
      <c r="AB91" s="98"/>
      <c r="AC91" s="98"/>
      <c r="AD91" s="98"/>
      <c r="AE91" s="98"/>
      <c r="AF91" s="98"/>
      <c r="AG91" s="98"/>
    </row>
    <row r="92" spans="1:33">
      <c r="A92" s="200"/>
      <c r="B92" s="45" t="s">
        <v>36</v>
      </c>
      <c r="C92" s="116">
        <v>33</v>
      </c>
      <c r="D92" s="153">
        <v>33</v>
      </c>
      <c r="E92" s="115"/>
      <c r="F92" s="115"/>
      <c r="G92" s="99" t="s">
        <v>237</v>
      </c>
      <c r="H92" s="27" t="s">
        <v>135</v>
      </c>
      <c r="I92" s="17">
        <v>0</v>
      </c>
      <c r="J92" s="154">
        <v>33</v>
      </c>
      <c r="K92" s="124"/>
      <c r="L92" s="124"/>
      <c r="M92" s="100" t="s">
        <v>237</v>
      </c>
      <c r="N92" s="4" t="s">
        <v>135</v>
      </c>
      <c r="O92" s="117" t="s">
        <v>101</v>
      </c>
      <c r="P92" s="117" t="s">
        <v>101</v>
      </c>
      <c r="Q92" s="117" t="s">
        <v>101</v>
      </c>
      <c r="R92" s="81" t="s">
        <v>101</v>
      </c>
      <c r="S92" s="18" t="s">
        <v>101</v>
      </c>
      <c r="T92" s="117" t="s">
        <v>101</v>
      </c>
      <c r="U92" s="136" t="s">
        <v>101</v>
      </c>
      <c r="V92" s="136" t="s">
        <v>101</v>
      </c>
      <c r="W92" s="93" t="s">
        <v>101</v>
      </c>
      <c r="X92" s="19" t="s">
        <v>101</v>
      </c>
      <c r="Y92" s="98"/>
      <c r="Z92" s="98"/>
      <c r="AA92" s="98"/>
      <c r="AB92" s="98"/>
      <c r="AC92" s="98"/>
      <c r="AD92" s="98"/>
      <c r="AE92" s="98"/>
      <c r="AF92" s="98"/>
      <c r="AG92" s="98"/>
    </row>
    <row r="93" spans="1:33">
      <c r="A93" s="200"/>
      <c r="B93" s="45" t="s">
        <v>88</v>
      </c>
      <c r="C93" s="116">
        <v>71</v>
      </c>
      <c r="D93" s="153">
        <v>30</v>
      </c>
      <c r="E93" s="115"/>
      <c r="F93" s="115"/>
      <c r="G93" s="99" t="s">
        <v>237</v>
      </c>
      <c r="H93" s="27" t="s">
        <v>141</v>
      </c>
      <c r="I93" s="17">
        <v>0</v>
      </c>
      <c r="J93" s="154">
        <v>15</v>
      </c>
      <c r="K93" s="124"/>
      <c r="L93" s="124"/>
      <c r="M93" s="100" t="s">
        <v>237</v>
      </c>
      <c r="N93" s="4" t="s">
        <v>136</v>
      </c>
      <c r="O93" s="117" t="s">
        <v>101</v>
      </c>
      <c r="P93" s="117" t="s">
        <v>101</v>
      </c>
      <c r="Q93" s="117" t="s">
        <v>101</v>
      </c>
      <c r="R93" s="81" t="s">
        <v>101</v>
      </c>
      <c r="S93" s="18" t="s">
        <v>101</v>
      </c>
      <c r="T93" s="117" t="s">
        <v>101</v>
      </c>
      <c r="U93" s="136" t="s">
        <v>101</v>
      </c>
      <c r="V93" s="136" t="s">
        <v>101</v>
      </c>
      <c r="W93" s="93" t="s">
        <v>101</v>
      </c>
      <c r="X93" s="19" t="s">
        <v>101</v>
      </c>
      <c r="Y93" s="98"/>
      <c r="Z93" s="98"/>
      <c r="AA93" s="98"/>
      <c r="AB93" s="98"/>
      <c r="AC93" s="98"/>
      <c r="AD93" s="98"/>
      <c r="AE93" s="98"/>
      <c r="AF93" s="98"/>
      <c r="AG93" s="98"/>
    </row>
    <row r="94" spans="1:33" s="3" customFormat="1">
      <c r="A94" s="200"/>
      <c r="B94" s="35" t="s">
        <v>152</v>
      </c>
      <c r="C94" s="118">
        <f>SUM(C85:C93)</f>
        <v>372</v>
      </c>
      <c r="D94" s="118">
        <f>SUM(D85:D93)</f>
        <v>175</v>
      </c>
      <c r="E94" s="118">
        <f>SUM(E85:E93)</f>
        <v>0</v>
      </c>
      <c r="F94" s="118">
        <f>SUM(F85:F93)</f>
        <v>0</v>
      </c>
      <c r="G94" s="82" t="str">
        <f t="shared" si="15"/>
        <v/>
      </c>
      <c r="H94" s="37" t="s">
        <v>92</v>
      </c>
      <c r="I94" s="36">
        <f t="shared" si="16"/>
        <v>0</v>
      </c>
      <c r="J94" s="118">
        <f>SUM(J85:J93)</f>
        <v>186</v>
      </c>
      <c r="K94" s="118">
        <f>SUM(K85:K93)</f>
        <v>0</v>
      </c>
      <c r="L94" s="118">
        <f>SUM(L85:L93)</f>
        <v>0</v>
      </c>
      <c r="M94" s="82" t="str">
        <f t="shared" si="17"/>
        <v/>
      </c>
      <c r="N94" s="37" t="s">
        <v>92</v>
      </c>
      <c r="O94" s="118">
        <f>SUM(O85:O93)</f>
        <v>15</v>
      </c>
      <c r="P94" s="118">
        <f>SUM(P85:P93)</f>
        <v>0</v>
      </c>
      <c r="Q94" s="118">
        <f>SUM(Q85:Q93)</f>
        <v>0</v>
      </c>
      <c r="R94" s="82" t="str">
        <f t="shared" si="18"/>
        <v/>
      </c>
      <c r="S94" s="37" t="s">
        <v>92</v>
      </c>
      <c r="T94" s="118">
        <f>SUM(T85:T93)</f>
        <v>0</v>
      </c>
      <c r="U94" s="118">
        <f>SUM(U85:U93)</f>
        <v>0</v>
      </c>
      <c r="V94" s="118">
        <f>SUM(V85:V93)</f>
        <v>0</v>
      </c>
      <c r="W94" s="95" t="str">
        <f t="shared" si="19"/>
        <v/>
      </c>
      <c r="X94" s="102" t="s">
        <v>92</v>
      </c>
    </row>
    <row r="95" spans="1:33">
      <c r="A95" s="193" t="s">
        <v>106</v>
      </c>
      <c r="B95" s="51" t="s">
        <v>70</v>
      </c>
      <c r="C95" s="116">
        <v>27</v>
      </c>
      <c r="D95" s="153">
        <v>4</v>
      </c>
      <c r="E95" s="115"/>
      <c r="F95" s="115"/>
      <c r="G95" s="99" t="s">
        <v>237</v>
      </c>
      <c r="H95" s="15" t="s">
        <v>245</v>
      </c>
      <c r="I95" s="17">
        <v>0</v>
      </c>
      <c r="J95" s="154">
        <v>2</v>
      </c>
      <c r="K95" s="124"/>
      <c r="L95" s="124"/>
      <c r="M95" s="100" t="s">
        <v>237</v>
      </c>
      <c r="N95" s="58" t="s">
        <v>245</v>
      </c>
      <c r="O95" s="117" t="s">
        <v>101</v>
      </c>
      <c r="P95" s="117" t="s">
        <v>101</v>
      </c>
      <c r="Q95" s="117" t="s">
        <v>101</v>
      </c>
      <c r="R95" s="81" t="s">
        <v>101</v>
      </c>
      <c r="S95" s="18" t="s">
        <v>101</v>
      </c>
      <c r="T95" s="117" t="s">
        <v>101</v>
      </c>
      <c r="U95" s="136" t="s">
        <v>101</v>
      </c>
      <c r="V95" s="136" t="s">
        <v>101</v>
      </c>
      <c r="W95" s="93" t="s">
        <v>101</v>
      </c>
      <c r="X95" s="19" t="s">
        <v>101</v>
      </c>
      <c r="Y95" s="98"/>
      <c r="Z95" s="98"/>
      <c r="AA95" s="98"/>
      <c r="AB95" s="98"/>
      <c r="AC95" s="98"/>
      <c r="AD95" s="98"/>
      <c r="AE95" s="98"/>
      <c r="AF95" s="98"/>
      <c r="AG95" s="98"/>
    </row>
    <row r="96" spans="1:33">
      <c r="A96" s="193"/>
      <c r="B96" s="51" t="s">
        <v>89</v>
      </c>
      <c r="C96" s="116">
        <v>35</v>
      </c>
      <c r="D96" s="153">
        <v>15</v>
      </c>
      <c r="E96" s="115"/>
      <c r="F96" s="115"/>
      <c r="G96" s="99" t="s">
        <v>237</v>
      </c>
      <c r="H96" s="15" t="s">
        <v>142</v>
      </c>
      <c r="I96" s="17">
        <v>0</v>
      </c>
      <c r="J96" s="154">
        <v>7</v>
      </c>
      <c r="K96" s="124"/>
      <c r="L96" s="124"/>
      <c r="M96" s="100" t="s">
        <v>237</v>
      </c>
      <c r="N96" s="58" t="s">
        <v>143</v>
      </c>
      <c r="O96" s="117" t="s">
        <v>101</v>
      </c>
      <c r="P96" s="117" t="s">
        <v>101</v>
      </c>
      <c r="Q96" s="117" t="s">
        <v>101</v>
      </c>
      <c r="R96" s="81" t="s">
        <v>101</v>
      </c>
      <c r="S96" s="18" t="s">
        <v>101</v>
      </c>
      <c r="T96" s="117" t="s">
        <v>101</v>
      </c>
      <c r="U96" s="136" t="s">
        <v>101</v>
      </c>
      <c r="V96" s="136" t="s">
        <v>101</v>
      </c>
      <c r="W96" s="93" t="s">
        <v>101</v>
      </c>
      <c r="X96" s="19" t="s">
        <v>101</v>
      </c>
      <c r="Y96" s="98"/>
      <c r="Z96" s="98"/>
      <c r="AA96" s="98"/>
      <c r="AB96" s="98"/>
      <c r="AC96" s="98"/>
      <c r="AD96" s="98"/>
      <c r="AE96" s="98"/>
      <c r="AF96" s="98"/>
      <c r="AG96" s="98"/>
    </row>
    <row r="97" spans="1:33">
      <c r="A97" s="193"/>
      <c r="B97" s="55" t="s">
        <v>71</v>
      </c>
      <c r="C97" s="141">
        <v>61</v>
      </c>
      <c r="D97" s="153">
        <v>15</v>
      </c>
      <c r="E97" s="115"/>
      <c r="F97" s="115"/>
      <c r="G97" s="99" t="s">
        <v>237</v>
      </c>
      <c r="H97" s="15" t="s">
        <v>246</v>
      </c>
      <c r="I97" s="17">
        <v>0</v>
      </c>
      <c r="J97" s="154">
        <v>10</v>
      </c>
      <c r="K97" s="124"/>
      <c r="L97" s="124"/>
      <c r="M97" s="100" t="s">
        <v>237</v>
      </c>
      <c r="N97" s="58" t="s">
        <v>247</v>
      </c>
      <c r="O97" s="117" t="s">
        <v>101</v>
      </c>
      <c r="P97" s="117" t="s">
        <v>101</v>
      </c>
      <c r="Q97" s="117" t="s">
        <v>101</v>
      </c>
      <c r="R97" s="81" t="s">
        <v>101</v>
      </c>
      <c r="S97" s="18" t="s">
        <v>101</v>
      </c>
      <c r="T97" s="117" t="s">
        <v>101</v>
      </c>
      <c r="U97" s="136" t="s">
        <v>101</v>
      </c>
      <c r="V97" s="136" t="s">
        <v>101</v>
      </c>
      <c r="W97" s="93" t="s">
        <v>101</v>
      </c>
      <c r="X97" s="19" t="s">
        <v>101</v>
      </c>
      <c r="Y97" s="98"/>
      <c r="Z97" s="98"/>
      <c r="AA97" s="98"/>
      <c r="AB97" s="98"/>
      <c r="AC97" s="98"/>
      <c r="AD97" s="98"/>
      <c r="AE97" s="98"/>
      <c r="AF97" s="98"/>
      <c r="AG97" s="98"/>
    </row>
    <row r="98" spans="1:33" ht="28.5">
      <c r="A98" s="193"/>
      <c r="B98" s="51" t="s">
        <v>72</v>
      </c>
      <c r="C98" s="116">
        <v>27</v>
      </c>
      <c r="D98" s="153">
        <v>10</v>
      </c>
      <c r="E98" s="115"/>
      <c r="F98" s="115"/>
      <c r="G98" s="99" t="s">
        <v>237</v>
      </c>
      <c r="H98" s="27" t="s">
        <v>144</v>
      </c>
      <c r="I98" s="17">
        <v>0</v>
      </c>
      <c r="J98" s="154">
        <v>7</v>
      </c>
      <c r="K98" s="124"/>
      <c r="L98" s="124"/>
      <c r="M98" s="100" t="s">
        <v>237</v>
      </c>
      <c r="N98" s="58" t="s">
        <v>244</v>
      </c>
      <c r="O98" s="117" t="s">
        <v>101</v>
      </c>
      <c r="P98" s="117" t="s">
        <v>101</v>
      </c>
      <c r="Q98" s="117" t="s">
        <v>101</v>
      </c>
      <c r="R98" s="81" t="s">
        <v>101</v>
      </c>
      <c r="S98" s="18" t="s">
        <v>101</v>
      </c>
      <c r="T98" s="117" t="s">
        <v>101</v>
      </c>
      <c r="U98" s="136" t="s">
        <v>101</v>
      </c>
      <c r="V98" s="136" t="s">
        <v>101</v>
      </c>
      <c r="W98" s="93" t="s">
        <v>101</v>
      </c>
      <c r="X98" s="19" t="s">
        <v>101</v>
      </c>
      <c r="Y98" s="98"/>
      <c r="Z98" s="98"/>
      <c r="AA98" s="98"/>
      <c r="AB98" s="98"/>
      <c r="AC98" s="98"/>
      <c r="AD98" s="98"/>
      <c r="AE98" s="98"/>
      <c r="AF98" s="98"/>
      <c r="AG98" s="98"/>
    </row>
    <row r="99" spans="1:33">
      <c r="A99" s="193"/>
      <c r="B99" s="45" t="s">
        <v>39</v>
      </c>
      <c r="C99" s="116">
        <v>45</v>
      </c>
      <c r="D99" s="153">
        <v>20</v>
      </c>
      <c r="E99" s="115"/>
      <c r="F99" s="115"/>
      <c r="G99" s="99" t="s">
        <v>237</v>
      </c>
      <c r="H99" s="27" t="s">
        <v>244</v>
      </c>
      <c r="I99" s="17">
        <v>0</v>
      </c>
      <c r="J99" s="154">
        <v>20</v>
      </c>
      <c r="K99" s="124"/>
      <c r="L99" s="124"/>
      <c r="M99" s="100" t="s">
        <v>237</v>
      </c>
      <c r="N99" s="4" t="s">
        <v>244</v>
      </c>
      <c r="O99" s="117" t="s">
        <v>101</v>
      </c>
      <c r="P99" s="117" t="s">
        <v>101</v>
      </c>
      <c r="Q99" s="117" t="s">
        <v>101</v>
      </c>
      <c r="R99" s="81" t="s">
        <v>101</v>
      </c>
      <c r="S99" s="18" t="s">
        <v>101</v>
      </c>
      <c r="T99" s="117" t="s">
        <v>101</v>
      </c>
      <c r="U99" s="136" t="s">
        <v>101</v>
      </c>
      <c r="V99" s="136" t="s">
        <v>101</v>
      </c>
      <c r="W99" s="93" t="s">
        <v>101</v>
      </c>
      <c r="X99" s="19" t="s">
        <v>101</v>
      </c>
      <c r="Y99" s="98"/>
      <c r="Z99" s="98"/>
      <c r="AA99" s="98"/>
      <c r="AB99" s="98"/>
      <c r="AC99" s="98"/>
      <c r="AD99" s="98"/>
      <c r="AE99" s="98"/>
      <c r="AF99" s="98"/>
      <c r="AG99" s="98"/>
    </row>
    <row r="100" spans="1:33">
      <c r="A100" s="193"/>
      <c r="B100" s="47" t="s">
        <v>65</v>
      </c>
      <c r="C100" s="116" t="s">
        <v>173</v>
      </c>
      <c r="D100" s="116" t="s">
        <v>101</v>
      </c>
      <c r="E100" s="116" t="s">
        <v>101</v>
      </c>
      <c r="F100" s="116" t="s">
        <v>101</v>
      </c>
      <c r="G100" s="80" t="s">
        <v>101</v>
      </c>
      <c r="H100" s="41" t="s">
        <v>101</v>
      </c>
      <c r="I100" s="41" t="s">
        <v>101</v>
      </c>
      <c r="J100" s="116" t="s">
        <v>101</v>
      </c>
      <c r="K100" s="116" t="s">
        <v>101</v>
      </c>
      <c r="L100" s="116" t="s">
        <v>101</v>
      </c>
      <c r="M100" s="80" t="s">
        <v>101</v>
      </c>
      <c r="N100" s="41" t="s">
        <v>101</v>
      </c>
      <c r="O100" s="155">
        <v>100</v>
      </c>
      <c r="P100" s="131"/>
      <c r="Q100" s="131"/>
      <c r="R100" s="89" t="s">
        <v>237</v>
      </c>
      <c r="S100" s="7" t="s">
        <v>154</v>
      </c>
      <c r="T100" s="117" t="s">
        <v>101</v>
      </c>
      <c r="U100" s="136" t="s">
        <v>101</v>
      </c>
      <c r="V100" s="136" t="s">
        <v>101</v>
      </c>
      <c r="W100" s="93" t="s">
        <v>101</v>
      </c>
      <c r="X100" s="19" t="s">
        <v>101</v>
      </c>
      <c r="Y100" s="98"/>
      <c r="Z100" s="98"/>
      <c r="AA100" s="98"/>
      <c r="AB100" s="98"/>
      <c r="AC100" s="98"/>
      <c r="AD100" s="98"/>
      <c r="AE100" s="98"/>
      <c r="AF100" s="98"/>
      <c r="AG100" s="98"/>
    </row>
    <row r="101" spans="1:33">
      <c r="A101" s="193"/>
      <c r="B101" s="47" t="s">
        <v>66</v>
      </c>
      <c r="C101" s="116" t="s">
        <v>173</v>
      </c>
      <c r="D101" s="116" t="s">
        <v>101</v>
      </c>
      <c r="E101" s="116" t="s">
        <v>101</v>
      </c>
      <c r="F101" s="116" t="s">
        <v>101</v>
      </c>
      <c r="G101" s="80" t="s">
        <v>101</v>
      </c>
      <c r="H101" s="41" t="s">
        <v>101</v>
      </c>
      <c r="I101" s="41" t="s">
        <v>101</v>
      </c>
      <c r="J101" s="116" t="s">
        <v>101</v>
      </c>
      <c r="K101" s="116" t="s">
        <v>101</v>
      </c>
      <c r="L101" s="116" t="s">
        <v>101</v>
      </c>
      <c r="M101" s="80" t="s">
        <v>101</v>
      </c>
      <c r="N101" s="41" t="s">
        <v>101</v>
      </c>
      <c r="O101" s="155">
        <v>100</v>
      </c>
      <c r="P101" s="131"/>
      <c r="Q101" s="131"/>
      <c r="R101" s="89" t="s">
        <v>237</v>
      </c>
      <c r="S101" s="7" t="s">
        <v>154</v>
      </c>
      <c r="T101" s="117" t="s">
        <v>101</v>
      </c>
      <c r="U101" s="136" t="s">
        <v>101</v>
      </c>
      <c r="V101" s="136" t="s">
        <v>101</v>
      </c>
      <c r="W101" s="93" t="s">
        <v>101</v>
      </c>
      <c r="X101" s="19" t="s">
        <v>101</v>
      </c>
      <c r="Y101" s="98"/>
      <c r="Z101" s="98"/>
      <c r="AA101" s="98"/>
      <c r="AB101" s="98"/>
      <c r="AC101" s="98"/>
      <c r="AD101" s="98"/>
      <c r="AE101" s="98"/>
      <c r="AF101" s="98"/>
      <c r="AG101" s="98"/>
    </row>
    <row r="102" spans="1:33">
      <c r="A102" s="193"/>
      <c r="B102" s="47" t="s">
        <v>67</v>
      </c>
      <c r="C102" s="116" t="s">
        <v>173</v>
      </c>
      <c r="D102" s="116" t="s">
        <v>101</v>
      </c>
      <c r="E102" s="116" t="s">
        <v>101</v>
      </c>
      <c r="F102" s="116" t="s">
        <v>101</v>
      </c>
      <c r="G102" s="80" t="s">
        <v>101</v>
      </c>
      <c r="H102" s="41" t="s">
        <v>101</v>
      </c>
      <c r="I102" s="41" t="s">
        <v>101</v>
      </c>
      <c r="J102" s="116" t="s">
        <v>101</v>
      </c>
      <c r="K102" s="116" t="s">
        <v>101</v>
      </c>
      <c r="L102" s="116" t="s">
        <v>101</v>
      </c>
      <c r="M102" s="80" t="s">
        <v>101</v>
      </c>
      <c r="N102" s="41" t="s">
        <v>101</v>
      </c>
      <c r="O102" s="155">
        <v>100</v>
      </c>
      <c r="P102" s="131"/>
      <c r="Q102" s="131"/>
      <c r="R102" s="89" t="s">
        <v>237</v>
      </c>
      <c r="S102" s="7" t="s">
        <v>154</v>
      </c>
      <c r="T102" s="117" t="s">
        <v>101</v>
      </c>
      <c r="U102" s="136" t="s">
        <v>101</v>
      </c>
      <c r="V102" s="136" t="s">
        <v>101</v>
      </c>
      <c r="W102" s="93" t="s">
        <v>101</v>
      </c>
      <c r="X102" s="19" t="s">
        <v>101</v>
      </c>
      <c r="Y102" s="98"/>
      <c r="Z102" s="98"/>
      <c r="AA102" s="98"/>
      <c r="AB102" s="98"/>
      <c r="AC102" s="98"/>
      <c r="AD102" s="98"/>
      <c r="AE102" s="98"/>
      <c r="AF102" s="98"/>
      <c r="AG102" s="98"/>
    </row>
    <row r="103" spans="1:33" s="3" customFormat="1">
      <c r="A103" s="193"/>
      <c r="B103" s="35" t="s">
        <v>43</v>
      </c>
      <c r="C103" s="118">
        <f>SUM(C95:C102)</f>
        <v>195</v>
      </c>
      <c r="D103" s="118">
        <f>SUM(D95:D102)</f>
        <v>64</v>
      </c>
      <c r="E103" s="118">
        <f>SUM(E95:E102)</f>
        <v>0</v>
      </c>
      <c r="F103" s="118">
        <f>SUM(F95:F102)</f>
        <v>0</v>
      </c>
      <c r="G103" s="82" t="str">
        <f t="shared" si="15"/>
        <v/>
      </c>
      <c r="H103" s="37" t="s">
        <v>92</v>
      </c>
      <c r="I103" s="36">
        <f t="shared" si="16"/>
        <v>0</v>
      </c>
      <c r="J103" s="118">
        <f>SUM(J95:J102)</f>
        <v>46</v>
      </c>
      <c r="K103" s="118">
        <f>SUM(K95:K102)</f>
        <v>0</v>
      </c>
      <c r="L103" s="118">
        <f>SUM(L95:L102)</f>
        <v>0</v>
      </c>
      <c r="M103" s="82" t="str">
        <f t="shared" si="17"/>
        <v/>
      </c>
      <c r="N103" s="37" t="s">
        <v>92</v>
      </c>
      <c r="O103" s="118">
        <f>SUM(O95:O102)</f>
        <v>300</v>
      </c>
      <c r="P103" s="118">
        <f>SUM(P95:P102)</f>
        <v>0</v>
      </c>
      <c r="Q103" s="118">
        <f>SUM(Q95:Q102)</f>
        <v>0</v>
      </c>
      <c r="R103" s="82" t="str">
        <f t="shared" si="18"/>
        <v/>
      </c>
      <c r="S103" s="37" t="s">
        <v>92</v>
      </c>
      <c r="T103" s="118" t="s">
        <v>92</v>
      </c>
      <c r="U103" s="118">
        <f>SUM(U95:U102)</f>
        <v>0</v>
      </c>
      <c r="V103" s="118">
        <f>SUM(V95:V102)</f>
        <v>0</v>
      </c>
      <c r="W103" s="95" t="str">
        <f t="shared" si="19"/>
        <v/>
      </c>
      <c r="X103" s="102" t="s">
        <v>92</v>
      </c>
    </row>
    <row r="104" spans="1:33">
      <c r="A104" s="193" t="s">
        <v>96</v>
      </c>
      <c r="B104" s="51" t="s">
        <v>99</v>
      </c>
      <c r="C104" s="116">
        <v>3</v>
      </c>
      <c r="D104" s="158">
        <v>15</v>
      </c>
      <c r="E104" s="119"/>
      <c r="F104" s="119"/>
      <c r="G104" s="103" t="s">
        <v>237</v>
      </c>
      <c r="H104" s="56" t="s">
        <v>137</v>
      </c>
      <c r="I104" s="17">
        <v>0</v>
      </c>
      <c r="J104" s="157">
        <v>15</v>
      </c>
      <c r="K104" s="125"/>
      <c r="L104" s="125"/>
      <c r="M104" s="101" t="s">
        <v>237</v>
      </c>
      <c r="N104" s="6" t="s">
        <v>137</v>
      </c>
      <c r="O104" s="117" t="s">
        <v>101</v>
      </c>
      <c r="P104" s="117" t="s">
        <v>101</v>
      </c>
      <c r="Q104" s="117" t="s">
        <v>101</v>
      </c>
      <c r="R104" s="81" t="s">
        <v>101</v>
      </c>
      <c r="S104" s="18" t="s">
        <v>101</v>
      </c>
      <c r="T104" s="117" t="s">
        <v>101</v>
      </c>
      <c r="U104" s="136" t="s">
        <v>101</v>
      </c>
      <c r="V104" s="136" t="s">
        <v>101</v>
      </c>
      <c r="W104" s="93" t="s">
        <v>101</v>
      </c>
      <c r="X104" s="19" t="s">
        <v>101</v>
      </c>
      <c r="Y104" s="98"/>
      <c r="Z104" s="98"/>
      <c r="AA104" s="98"/>
      <c r="AB104" s="98"/>
      <c r="AC104" s="98"/>
      <c r="AD104" s="98"/>
      <c r="AE104" s="98"/>
      <c r="AF104" s="98"/>
      <c r="AG104" s="98"/>
    </row>
    <row r="105" spans="1:33">
      <c r="A105" s="193"/>
      <c r="B105" s="51" t="s">
        <v>100</v>
      </c>
      <c r="C105" s="116">
        <v>3</v>
      </c>
      <c r="D105" s="158">
        <v>10</v>
      </c>
      <c r="E105" s="119"/>
      <c r="F105" s="119"/>
      <c r="G105" s="103" t="s">
        <v>237</v>
      </c>
      <c r="H105" s="56" t="s">
        <v>137</v>
      </c>
      <c r="I105" s="17">
        <v>0</v>
      </c>
      <c r="J105" s="157">
        <v>5</v>
      </c>
      <c r="K105" s="125"/>
      <c r="L105" s="125"/>
      <c r="M105" s="101" t="s">
        <v>237</v>
      </c>
      <c r="N105" s="59" t="s">
        <v>137</v>
      </c>
      <c r="O105" s="117" t="s">
        <v>101</v>
      </c>
      <c r="P105" s="117" t="s">
        <v>101</v>
      </c>
      <c r="Q105" s="117" t="s">
        <v>101</v>
      </c>
      <c r="R105" s="81" t="s">
        <v>101</v>
      </c>
      <c r="S105" s="18" t="s">
        <v>101</v>
      </c>
      <c r="T105" s="117" t="s">
        <v>101</v>
      </c>
      <c r="U105" s="136" t="s">
        <v>101</v>
      </c>
      <c r="V105" s="136" t="s">
        <v>101</v>
      </c>
      <c r="W105" s="93" t="s">
        <v>101</v>
      </c>
      <c r="X105" s="19" t="s">
        <v>101</v>
      </c>
      <c r="Y105" s="98"/>
      <c r="Z105" s="98"/>
      <c r="AA105" s="98"/>
      <c r="AB105" s="98"/>
      <c r="AC105" s="98"/>
      <c r="AD105" s="98"/>
      <c r="AE105" s="98"/>
      <c r="AF105" s="98"/>
      <c r="AG105" s="98"/>
    </row>
    <row r="106" spans="1:33">
      <c r="A106" s="193"/>
      <c r="B106" s="51" t="s">
        <v>97</v>
      </c>
      <c r="C106" s="116">
        <v>3</v>
      </c>
      <c r="D106" s="158">
        <v>15</v>
      </c>
      <c r="E106" s="119"/>
      <c r="F106" s="119"/>
      <c r="G106" s="103" t="s">
        <v>237</v>
      </c>
      <c r="H106" s="32" t="s">
        <v>129</v>
      </c>
      <c r="I106" s="17">
        <v>0</v>
      </c>
      <c r="J106" s="157">
        <v>15</v>
      </c>
      <c r="K106" s="125"/>
      <c r="L106" s="125"/>
      <c r="M106" s="101" t="s">
        <v>237</v>
      </c>
      <c r="N106" s="59" t="s">
        <v>129</v>
      </c>
      <c r="O106" s="117" t="s">
        <v>101</v>
      </c>
      <c r="P106" s="117" t="s">
        <v>101</v>
      </c>
      <c r="Q106" s="117" t="s">
        <v>101</v>
      </c>
      <c r="R106" s="81" t="s">
        <v>101</v>
      </c>
      <c r="S106" s="18" t="s">
        <v>101</v>
      </c>
      <c r="T106" s="117" t="s">
        <v>101</v>
      </c>
      <c r="U106" s="136" t="s">
        <v>101</v>
      </c>
      <c r="V106" s="136" t="s">
        <v>101</v>
      </c>
      <c r="W106" s="93" t="s">
        <v>101</v>
      </c>
      <c r="X106" s="19" t="s">
        <v>101</v>
      </c>
      <c r="Y106" s="98"/>
      <c r="Z106" s="98"/>
      <c r="AA106" s="98"/>
      <c r="AB106" s="98"/>
      <c r="AC106" s="98"/>
      <c r="AD106" s="98"/>
      <c r="AE106" s="98"/>
      <c r="AF106" s="98"/>
      <c r="AG106" s="98"/>
    </row>
    <row r="107" spans="1:33">
      <c r="A107" s="193"/>
      <c r="B107" s="51" t="s">
        <v>98</v>
      </c>
      <c r="C107" s="116">
        <v>2</v>
      </c>
      <c r="D107" s="158">
        <v>15</v>
      </c>
      <c r="E107" s="119"/>
      <c r="F107" s="119"/>
      <c r="G107" s="103" t="s">
        <v>237</v>
      </c>
      <c r="H107" s="32" t="s">
        <v>129</v>
      </c>
      <c r="I107" s="17">
        <v>0</v>
      </c>
      <c r="J107" s="157">
        <v>15</v>
      </c>
      <c r="K107" s="125"/>
      <c r="L107" s="125"/>
      <c r="M107" s="101" t="s">
        <v>237</v>
      </c>
      <c r="N107" s="59" t="s">
        <v>129</v>
      </c>
      <c r="O107" s="117" t="s">
        <v>101</v>
      </c>
      <c r="P107" s="117" t="s">
        <v>101</v>
      </c>
      <c r="Q107" s="117" t="s">
        <v>101</v>
      </c>
      <c r="R107" s="81" t="s">
        <v>101</v>
      </c>
      <c r="S107" s="18" t="s">
        <v>101</v>
      </c>
      <c r="T107" s="117" t="s">
        <v>101</v>
      </c>
      <c r="U107" s="136" t="s">
        <v>101</v>
      </c>
      <c r="V107" s="136" t="s">
        <v>101</v>
      </c>
      <c r="W107" s="93" t="s">
        <v>101</v>
      </c>
      <c r="X107" s="19" t="s">
        <v>101</v>
      </c>
      <c r="Y107" s="98"/>
      <c r="Z107" s="98"/>
      <c r="AA107" s="98"/>
      <c r="AB107" s="98"/>
      <c r="AC107" s="98"/>
      <c r="AD107" s="98"/>
      <c r="AE107" s="98"/>
      <c r="AF107" s="98"/>
      <c r="AG107" s="98"/>
    </row>
    <row r="108" spans="1:33" s="3" customFormat="1">
      <c r="A108" s="193"/>
      <c r="B108" s="35" t="s">
        <v>152</v>
      </c>
      <c r="C108" s="118">
        <f>SUM(C104:C107)</f>
        <v>11</v>
      </c>
      <c r="D108" s="118">
        <f>SUM(D104:D107)</f>
        <v>55</v>
      </c>
      <c r="E108" s="118">
        <f>SUM(E104:E107)</f>
        <v>0</v>
      </c>
      <c r="F108" s="118">
        <f>SUM(F104:F107)</f>
        <v>0</v>
      </c>
      <c r="G108" s="82" t="str">
        <f t="shared" si="15"/>
        <v/>
      </c>
      <c r="H108" s="37" t="s">
        <v>92</v>
      </c>
      <c r="I108" s="36">
        <f t="shared" si="16"/>
        <v>0</v>
      </c>
      <c r="J108" s="118">
        <f>SUM(J104:J107)</f>
        <v>50</v>
      </c>
      <c r="K108" s="118">
        <f>SUM(K104:K107)</f>
        <v>0</v>
      </c>
      <c r="L108" s="118">
        <f>SUM(L104:L107)</f>
        <v>0</v>
      </c>
      <c r="M108" s="82" t="str">
        <f t="shared" si="17"/>
        <v/>
      </c>
      <c r="N108" s="37" t="s">
        <v>92</v>
      </c>
      <c r="O108" s="118">
        <f>SUM(O104:O107)</f>
        <v>0</v>
      </c>
      <c r="P108" s="118">
        <f>SUM(P104:P107)</f>
        <v>0</v>
      </c>
      <c r="Q108" s="118">
        <f>SUM(Q104:Q107)</f>
        <v>0</v>
      </c>
      <c r="R108" s="82" t="str">
        <f t="shared" si="18"/>
        <v/>
      </c>
      <c r="S108" s="37" t="s">
        <v>92</v>
      </c>
      <c r="T108" s="118">
        <f>SUM(T104:T107)</f>
        <v>0</v>
      </c>
      <c r="U108" s="118">
        <f>SUM(U104:U107)</f>
        <v>0</v>
      </c>
      <c r="V108" s="118">
        <f>SUM(V104:V107)</f>
        <v>0</v>
      </c>
      <c r="W108" s="95" t="str">
        <f t="shared" si="19"/>
        <v/>
      </c>
      <c r="X108" s="102" t="s">
        <v>151</v>
      </c>
    </row>
    <row r="109" spans="1:33" s="3" customFormat="1" ht="28.5">
      <c r="A109" s="196" t="s">
        <v>105</v>
      </c>
      <c r="B109" s="45" t="s">
        <v>107</v>
      </c>
      <c r="C109" s="116">
        <v>50</v>
      </c>
      <c r="D109" s="153">
        <v>5</v>
      </c>
      <c r="E109" s="115"/>
      <c r="F109" s="115"/>
      <c r="G109" s="99" t="s">
        <v>237</v>
      </c>
      <c r="H109" s="25" t="s">
        <v>145</v>
      </c>
      <c r="I109" s="17">
        <v>0</v>
      </c>
      <c r="J109" s="154">
        <v>5</v>
      </c>
      <c r="K109" s="124"/>
      <c r="L109" s="124"/>
      <c r="M109" s="100" t="s">
        <v>237</v>
      </c>
      <c r="N109" s="4" t="s">
        <v>145</v>
      </c>
      <c r="O109" s="117" t="s">
        <v>101</v>
      </c>
      <c r="P109" s="117" t="s">
        <v>101</v>
      </c>
      <c r="Q109" s="117" t="s">
        <v>101</v>
      </c>
      <c r="R109" s="81" t="s">
        <v>101</v>
      </c>
      <c r="S109" s="18" t="s">
        <v>101</v>
      </c>
      <c r="T109" s="117" t="s">
        <v>101</v>
      </c>
      <c r="U109" s="136" t="s">
        <v>101</v>
      </c>
      <c r="V109" s="136" t="s">
        <v>101</v>
      </c>
      <c r="W109" s="93" t="s">
        <v>101</v>
      </c>
      <c r="X109" s="19" t="s">
        <v>101</v>
      </c>
    </row>
    <row r="110" spans="1:33" s="3" customFormat="1" ht="28.5">
      <c r="A110" s="196"/>
      <c r="B110" s="45" t="s">
        <v>108</v>
      </c>
      <c r="C110" s="116">
        <v>50</v>
      </c>
      <c r="D110" s="153">
        <v>10</v>
      </c>
      <c r="E110" s="115"/>
      <c r="F110" s="115"/>
      <c r="G110" s="99" t="s">
        <v>237</v>
      </c>
      <c r="H110" s="25" t="s">
        <v>248</v>
      </c>
      <c r="I110" s="17">
        <v>0</v>
      </c>
      <c r="J110" s="154">
        <v>5</v>
      </c>
      <c r="K110" s="124"/>
      <c r="L110" s="124"/>
      <c r="M110" s="100" t="s">
        <v>237</v>
      </c>
      <c r="N110" s="4" t="s">
        <v>248</v>
      </c>
      <c r="O110" s="117" t="s">
        <v>101</v>
      </c>
      <c r="P110" s="117" t="s">
        <v>101</v>
      </c>
      <c r="Q110" s="117" t="s">
        <v>101</v>
      </c>
      <c r="R110" s="81" t="s">
        <v>101</v>
      </c>
      <c r="S110" s="18" t="s">
        <v>101</v>
      </c>
      <c r="T110" s="117" t="s">
        <v>101</v>
      </c>
      <c r="U110" s="136" t="s">
        <v>101</v>
      </c>
      <c r="V110" s="136" t="s">
        <v>101</v>
      </c>
      <c r="W110" s="93" t="s">
        <v>101</v>
      </c>
      <c r="X110" s="19" t="s">
        <v>101</v>
      </c>
    </row>
    <row r="111" spans="1:33" s="3" customFormat="1">
      <c r="A111" s="196"/>
      <c r="B111" s="45" t="s">
        <v>109</v>
      </c>
      <c r="C111" s="116">
        <v>40</v>
      </c>
      <c r="D111" s="153">
        <v>12</v>
      </c>
      <c r="E111" s="115"/>
      <c r="F111" s="115"/>
      <c r="G111" s="99" t="s">
        <v>237</v>
      </c>
      <c r="H111" s="25" t="s">
        <v>249</v>
      </c>
      <c r="I111" s="17">
        <v>0</v>
      </c>
      <c r="J111" s="154">
        <v>12</v>
      </c>
      <c r="K111" s="124"/>
      <c r="L111" s="124"/>
      <c r="M111" s="100" t="s">
        <v>237</v>
      </c>
      <c r="N111" s="4" t="s">
        <v>146</v>
      </c>
      <c r="O111" s="117" t="s">
        <v>101</v>
      </c>
      <c r="P111" s="117" t="s">
        <v>101</v>
      </c>
      <c r="Q111" s="117" t="s">
        <v>101</v>
      </c>
      <c r="R111" s="81" t="s">
        <v>101</v>
      </c>
      <c r="S111" s="18" t="s">
        <v>101</v>
      </c>
      <c r="T111" s="117" t="s">
        <v>101</v>
      </c>
      <c r="U111" s="136" t="s">
        <v>101</v>
      </c>
      <c r="V111" s="136" t="s">
        <v>101</v>
      </c>
      <c r="W111" s="93" t="s">
        <v>101</v>
      </c>
      <c r="X111" s="19" t="s">
        <v>101</v>
      </c>
    </row>
    <row r="112" spans="1:33" s="3" customFormat="1">
      <c r="A112" s="196"/>
      <c r="B112" s="45" t="s">
        <v>110</v>
      </c>
      <c r="C112" s="116">
        <v>40</v>
      </c>
      <c r="D112" s="153">
        <v>12</v>
      </c>
      <c r="E112" s="115"/>
      <c r="F112" s="115"/>
      <c r="G112" s="99" t="s">
        <v>237</v>
      </c>
      <c r="H112" s="25" t="s">
        <v>142</v>
      </c>
      <c r="I112" s="17">
        <v>0</v>
      </c>
      <c r="J112" s="154">
        <v>2</v>
      </c>
      <c r="K112" s="124"/>
      <c r="L112" s="124"/>
      <c r="M112" s="100" t="s">
        <v>237</v>
      </c>
      <c r="N112" s="4" t="s">
        <v>143</v>
      </c>
      <c r="O112" s="117" t="s">
        <v>101</v>
      </c>
      <c r="P112" s="117" t="s">
        <v>101</v>
      </c>
      <c r="Q112" s="117" t="s">
        <v>101</v>
      </c>
      <c r="R112" s="81" t="s">
        <v>101</v>
      </c>
      <c r="S112" s="18" t="s">
        <v>101</v>
      </c>
      <c r="T112" s="117" t="s">
        <v>101</v>
      </c>
      <c r="U112" s="136" t="s">
        <v>101</v>
      </c>
      <c r="V112" s="136" t="s">
        <v>101</v>
      </c>
      <c r="W112" s="93" t="s">
        <v>101</v>
      </c>
      <c r="X112" s="19" t="s">
        <v>101</v>
      </c>
    </row>
    <row r="113" spans="1:33" s="3" customFormat="1">
      <c r="A113" s="196"/>
      <c r="B113" s="45" t="s">
        <v>74</v>
      </c>
      <c r="C113" s="116">
        <v>160</v>
      </c>
      <c r="D113" s="153">
        <v>16</v>
      </c>
      <c r="E113" s="115"/>
      <c r="F113" s="115"/>
      <c r="G113" s="99" t="s">
        <v>237</v>
      </c>
      <c r="H113" s="25" t="s">
        <v>137</v>
      </c>
      <c r="I113" s="17">
        <v>0</v>
      </c>
      <c r="J113" s="154">
        <v>4</v>
      </c>
      <c r="K113" s="124"/>
      <c r="L113" s="124"/>
      <c r="M113" s="100" t="s">
        <v>237</v>
      </c>
      <c r="N113" s="4" t="s">
        <v>137</v>
      </c>
      <c r="O113" s="117" t="s">
        <v>101</v>
      </c>
      <c r="P113" s="117" t="s">
        <v>101</v>
      </c>
      <c r="Q113" s="117" t="s">
        <v>101</v>
      </c>
      <c r="R113" s="81" t="s">
        <v>101</v>
      </c>
      <c r="S113" s="18" t="s">
        <v>101</v>
      </c>
      <c r="T113" s="117" t="s">
        <v>101</v>
      </c>
      <c r="U113" s="136" t="s">
        <v>101</v>
      </c>
      <c r="V113" s="136" t="s">
        <v>101</v>
      </c>
      <c r="W113" s="93" t="s">
        <v>101</v>
      </c>
      <c r="X113" s="19" t="s">
        <v>101</v>
      </c>
    </row>
    <row r="114" spans="1:33" ht="28.5">
      <c r="A114" s="196"/>
      <c r="B114" s="46" t="s">
        <v>153</v>
      </c>
      <c r="C114" s="116" t="s">
        <v>173</v>
      </c>
      <c r="D114" s="116" t="s">
        <v>101</v>
      </c>
      <c r="E114" s="116" t="s">
        <v>101</v>
      </c>
      <c r="F114" s="116" t="s">
        <v>101</v>
      </c>
      <c r="G114" s="80" t="s">
        <v>101</v>
      </c>
      <c r="H114" s="41" t="s">
        <v>101</v>
      </c>
      <c r="I114" s="41" t="s">
        <v>101</v>
      </c>
      <c r="J114" s="116" t="s">
        <v>101</v>
      </c>
      <c r="K114" s="116" t="s">
        <v>101</v>
      </c>
      <c r="L114" s="116" t="s">
        <v>101</v>
      </c>
      <c r="M114" s="80" t="s">
        <v>101</v>
      </c>
      <c r="N114" s="41" t="s">
        <v>101</v>
      </c>
      <c r="O114" s="155">
        <v>60</v>
      </c>
      <c r="P114" s="131"/>
      <c r="Q114" s="131"/>
      <c r="R114" s="89" t="s">
        <v>237</v>
      </c>
      <c r="S114" s="7" t="s">
        <v>250</v>
      </c>
      <c r="T114" s="117" t="s">
        <v>101</v>
      </c>
      <c r="U114" s="136" t="s">
        <v>101</v>
      </c>
      <c r="V114" s="136" t="s">
        <v>101</v>
      </c>
      <c r="W114" s="93" t="s">
        <v>101</v>
      </c>
      <c r="X114" s="19" t="s">
        <v>101</v>
      </c>
      <c r="Y114" s="98"/>
      <c r="Z114" s="98"/>
      <c r="AA114" s="98"/>
      <c r="AB114" s="98"/>
      <c r="AC114" s="98"/>
      <c r="AD114" s="98"/>
      <c r="AE114" s="98"/>
      <c r="AF114" s="98"/>
      <c r="AG114" s="98"/>
    </row>
    <row r="115" spans="1:33" s="3" customFormat="1">
      <c r="A115" s="196"/>
      <c r="B115" s="35" t="s">
        <v>152</v>
      </c>
      <c r="C115" s="118">
        <f>SUM(C109:C114)</f>
        <v>340</v>
      </c>
      <c r="D115" s="118">
        <f>SUM(D109:D114)</f>
        <v>55</v>
      </c>
      <c r="E115" s="118">
        <f>SUM(E109:E114)</f>
        <v>0</v>
      </c>
      <c r="F115" s="118">
        <f>SUM(F109:F114)</f>
        <v>0</v>
      </c>
      <c r="G115" s="82" t="str">
        <f t="shared" si="15"/>
        <v/>
      </c>
      <c r="H115" s="37" t="s">
        <v>92</v>
      </c>
      <c r="I115" s="36">
        <f t="shared" si="16"/>
        <v>0</v>
      </c>
      <c r="J115" s="118">
        <f>SUM(J109:J114)</f>
        <v>28</v>
      </c>
      <c r="K115" s="118">
        <f>SUM(K109:K114)</f>
        <v>0</v>
      </c>
      <c r="L115" s="118">
        <f>SUM(L109:L114)</f>
        <v>0</v>
      </c>
      <c r="M115" s="82" t="str">
        <f t="shared" si="17"/>
        <v/>
      </c>
      <c r="N115" s="37" t="s">
        <v>101</v>
      </c>
      <c r="O115" s="118">
        <f>SUM(O109:O114)</f>
        <v>60</v>
      </c>
      <c r="P115" s="118">
        <f>SUM(P109:P114)</f>
        <v>0</v>
      </c>
      <c r="Q115" s="118">
        <f>SUM(Q109:Q114)</f>
        <v>0</v>
      </c>
      <c r="R115" s="82" t="str">
        <f t="shared" si="18"/>
        <v/>
      </c>
      <c r="S115" s="37" t="s">
        <v>92</v>
      </c>
      <c r="T115" s="118" t="s">
        <v>92</v>
      </c>
      <c r="U115" s="118">
        <f>SUM(U109:U114)</f>
        <v>0</v>
      </c>
      <c r="V115" s="118">
        <f>SUM(V109:V114)</f>
        <v>0</v>
      </c>
      <c r="W115" s="95" t="str">
        <f t="shared" si="19"/>
        <v/>
      </c>
      <c r="X115" s="102" t="s">
        <v>92</v>
      </c>
    </row>
    <row r="116" spans="1:33">
      <c r="A116" s="193" t="s">
        <v>91</v>
      </c>
      <c r="B116" s="51" t="s">
        <v>102</v>
      </c>
      <c r="C116" s="116">
        <v>1</v>
      </c>
      <c r="D116" s="158">
        <v>15</v>
      </c>
      <c r="E116" s="119"/>
      <c r="F116" s="119"/>
      <c r="G116" s="103" t="s">
        <v>237</v>
      </c>
      <c r="H116" s="32" t="s">
        <v>147</v>
      </c>
      <c r="I116" s="33">
        <v>0</v>
      </c>
      <c r="J116" s="157">
        <v>5</v>
      </c>
      <c r="K116" s="125"/>
      <c r="L116" s="125"/>
      <c r="M116" s="101" t="s">
        <v>237</v>
      </c>
      <c r="N116" s="6" t="s">
        <v>147</v>
      </c>
      <c r="O116" s="117" t="s">
        <v>101</v>
      </c>
      <c r="P116" s="117" t="s">
        <v>101</v>
      </c>
      <c r="Q116" s="117" t="s">
        <v>101</v>
      </c>
      <c r="R116" s="81" t="s">
        <v>101</v>
      </c>
      <c r="S116" s="18" t="s">
        <v>101</v>
      </c>
      <c r="T116" s="117" t="s">
        <v>101</v>
      </c>
      <c r="U116" s="136" t="s">
        <v>101</v>
      </c>
      <c r="V116" s="136" t="s">
        <v>101</v>
      </c>
      <c r="W116" s="93" t="s">
        <v>101</v>
      </c>
      <c r="X116" s="19" t="s">
        <v>101</v>
      </c>
      <c r="Y116" s="98"/>
      <c r="Z116" s="98"/>
      <c r="AA116" s="98"/>
      <c r="AB116" s="98"/>
      <c r="AC116" s="98"/>
      <c r="AD116" s="98"/>
      <c r="AE116" s="98"/>
      <c r="AF116" s="98"/>
      <c r="AG116" s="98"/>
    </row>
    <row r="117" spans="1:33">
      <c r="A117" s="193"/>
      <c r="B117" s="51" t="s">
        <v>103</v>
      </c>
      <c r="C117" s="116">
        <v>1</v>
      </c>
      <c r="D117" s="158">
        <v>10</v>
      </c>
      <c r="E117" s="119"/>
      <c r="F117" s="119"/>
      <c r="G117" s="103" t="s">
        <v>237</v>
      </c>
      <c r="H117" s="32" t="s">
        <v>147</v>
      </c>
      <c r="I117" s="33">
        <v>0</v>
      </c>
      <c r="J117" s="157">
        <v>10</v>
      </c>
      <c r="K117" s="125"/>
      <c r="L117" s="125"/>
      <c r="M117" s="101" t="s">
        <v>237</v>
      </c>
      <c r="N117" s="6" t="s">
        <v>147</v>
      </c>
      <c r="O117" s="117" t="s">
        <v>101</v>
      </c>
      <c r="P117" s="117" t="s">
        <v>101</v>
      </c>
      <c r="Q117" s="117" t="s">
        <v>101</v>
      </c>
      <c r="R117" s="81" t="s">
        <v>101</v>
      </c>
      <c r="S117" s="18" t="s">
        <v>101</v>
      </c>
      <c r="T117" s="117" t="s">
        <v>101</v>
      </c>
      <c r="U117" s="136" t="s">
        <v>101</v>
      </c>
      <c r="V117" s="136" t="s">
        <v>101</v>
      </c>
      <c r="W117" s="93" t="s">
        <v>101</v>
      </c>
      <c r="X117" s="34" t="s">
        <v>101</v>
      </c>
      <c r="Y117" s="98"/>
      <c r="Z117" s="98"/>
      <c r="AA117" s="98"/>
      <c r="AB117" s="98"/>
      <c r="AC117" s="98"/>
      <c r="AD117" s="98"/>
      <c r="AE117" s="98"/>
      <c r="AF117" s="98"/>
      <c r="AG117" s="98"/>
    </row>
    <row r="118" spans="1:33">
      <c r="A118" s="193"/>
      <c r="B118" s="51" t="s">
        <v>104</v>
      </c>
      <c r="C118" s="116">
        <v>1</v>
      </c>
      <c r="D118" s="158">
        <v>1</v>
      </c>
      <c r="E118" s="119"/>
      <c r="F118" s="119"/>
      <c r="G118" s="103" t="s">
        <v>237</v>
      </c>
      <c r="H118" s="32" t="s">
        <v>147</v>
      </c>
      <c r="I118" s="33">
        <v>0</v>
      </c>
      <c r="J118" s="157">
        <v>2</v>
      </c>
      <c r="K118" s="125"/>
      <c r="L118" s="125"/>
      <c r="M118" s="101" t="s">
        <v>237</v>
      </c>
      <c r="N118" s="6" t="s">
        <v>147</v>
      </c>
      <c r="O118" s="117" t="s">
        <v>101</v>
      </c>
      <c r="P118" s="117" t="s">
        <v>101</v>
      </c>
      <c r="Q118" s="117" t="s">
        <v>101</v>
      </c>
      <c r="R118" s="81" t="s">
        <v>101</v>
      </c>
      <c r="S118" s="18" t="s">
        <v>101</v>
      </c>
      <c r="T118" s="117" t="s">
        <v>101</v>
      </c>
      <c r="U118" s="136" t="s">
        <v>101</v>
      </c>
      <c r="V118" s="136" t="s">
        <v>101</v>
      </c>
      <c r="W118" s="93" t="s">
        <v>101</v>
      </c>
      <c r="X118" s="34" t="s">
        <v>101</v>
      </c>
      <c r="Y118" s="98"/>
      <c r="Z118" s="98"/>
      <c r="AA118" s="98"/>
      <c r="AB118" s="98"/>
      <c r="AC118" s="98"/>
      <c r="AD118" s="98"/>
      <c r="AE118" s="98"/>
      <c r="AF118" s="98"/>
      <c r="AG118" s="98"/>
    </row>
    <row r="119" spans="1:33" s="3" customFormat="1">
      <c r="A119" s="193"/>
      <c r="B119" s="35" t="s">
        <v>152</v>
      </c>
      <c r="C119" s="118">
        <f>SUM(C116:C118)</f>
        <v>3</v>
      </c>
      <c r="D119" s="118">
        <f>SUM(D116:D118)</f>
        <v>26</v>
      </c>
      <c r="E119" s="118">
        <f>SUM(E116:E118)</f>
        <v>0</v>
      </c>
      <c r="F119" s="118">
        <f>SUM(F116:F118)</f>
        <v>0</v>
      </c>
      <c r="G119" s="82" t="str">
        <f t="shared" si="15"/>
        <v/>
      </c>
      <c r="H119" s="37" t="s">
        <v>92</v>
      </c>
      <c r="I119" s="38">
        <f t="shared" si="16"/>
        <v>0</v>
      </c>
      <c r="J119" s="118">
        <f>SUM(J116:J118)</f>
        <v>17</v>
      </c>
      <c r="K119" s="118">
        <f>SUM(K116:K118)</f>
        <v>0</v>
      </c>
      <c r="L119" s="118">
        <f>SUM(L116:L118)</f>
        <v>0</v>
      </c>
      <c r="M119" s="82" t="str">
        <f t="shared" si="17"/>
        <v/>
      </c>
      <c r="N119" s="37" t="s">
        <v>92</v>
      </c>
      <c r="O119" s="118">
        <f>SUM(O116:O118)</f>
        <v>0</v>
      </c>
      <c r="P119" s="118">
        <f>SUM(P116:P118)</f>
        <v>0</v>
      </c>
      <c r="Q119" s="118">
        <f>SUM(Q116:Q118)</f>
        <v>0</v>
      </c>
      <c r="R119" s="82" t="str">
        <f t="shared" si="18"/>
        <v/>
      </c>
      <c r="S119" s="37" t="s">
        <v>92</v>
      </c>
      <c r="T119" s="118">
        <f>SUM(T116:T118)</f>
        <v>0</v>
      </c>
      <c r="U119" s="118">
        <f>SUM(U116:U118)</f>
        <v>0</v>
      </c>
      <c r="V119" s="118">
        <f>SUM(V116:V118)</f>
        <v>0</v>
      </c>
      <c r="W119" s="95" t="str">
        <f t="shared" si="19"/>
        <v/>
      </c>
      <c r="X119" s="102" t="s">
        <v>151</v>
      </c>
    </row>
    <row r="120" spans="1:33">
      <c r="A120" s="193" t="s">
        <v>69</v>
      </c>
      <c r="B120" s="46" t="s">
        <v>123</v>
      </c>
      <c r="C120" s="116" t="s">
        <v>173</v>
      </c>
      <c r="D120" s="116" t="s">
        <v>101</v>
      </c>
      <c r="E120" s="116" t="s">
        <v>101</v>
      </c>
      <c r="F120" s="116" t="s">
        <v>101</v>
      </c>
      <c r="G120" s="80" t="s">
        <v>101</v>
      </c>
      <c r="H120" s="41" t="s">
        <v>101</v>
      </c>
      <c r="I120" s="41" t="s">
        <v>101</v>
      </c>
      <c r="J120" s="116" t="s">
        <v>101</v>
      </c>
      <c r="K120" s="116" t="s">
        <v>101</v>
      </c>
      <c r="L120" s="116" t="s">
        <v>101</v>
      </c>
      <c r="M120" s="80" t="s">
        <v>101</v>
      </c>
      <c r="N120" s="41" t="s">
        <v>101</v>
      </c>
      <c r="O120" s="159">
        <v>100</v>
      </c>
      <c r="P120" s="132"/>
      <c r="Q120" s="132"/>
      <c r="R120" s="104" t="s">
        <v>237</v>
      </c>
      <c r="S120" s="7" t="s">
        <v>137</v>
      </c>
      <c r="T120" s="117" t="s">
        <v>101</v>
      </c>
      <c r="U120" s="136" t="s">
        <v>101</v>
      </c>
      <c r="V120" s="136" t="s">
        <v>101</v>
      </c>
      <c r="W120" s="93" t="s">
        <v>101</v>
      </c>
      <c r="X120" s="19" t="s">
        <v>101</v>
      </c>
      <c r="Y120" s="98"/>
      <c r="Z120" s="98"/>
      <c r="AA120" s="98"/>
      <c r="AB120" s="98"/>
      <c r="AC120" s="98"/>
      <c r="AD120" s="98"/>
      <c r="AE120" s="98"/>
      <c r="AF120" s="98"/>
      <c r="AG120" s="98"/>
    </row>
    <row r="121" spans="1:33" s="3" customFormat="1">
      <c r="A121" s="193"/>
      <c r="B121" s="35" t="s">
        <v>152</v>
      </c>
      <c r="C121" s="118" t="s">
        <v>92</v>
      </c>
      <c r="D121" s="118" t="s">
        <v>92</v>
      </c>
      <c r="E121" s="118"/>
      <c r="F121" s="118"/>
      <c r="G121" s="82" t="str">
        <f t="shared" si="15"/>
        <v/>
      </c>
      <c r="H121" s="37" t="s">
        <v>92</v>
      </c>
      <c r="I121" s="105" t="str">
        <f t="shared" si="16"/>
        <v/>
      </c>
      <c r="J121" s="118" t="s">
        <v>92</v>
      </c>
      <c r="K121" s="118"/>
      <c r="L121" s="118"/>
      <c r="M121" s="82" t="str">
        <f t="shared" si="17"/>
        <v/>
      </c>
      <c r="N121" s="37" t="s">
        <v>92</v>
      </c>
      <c r="O121" s="118">
        <f>SUM(O120)</f>
        <v>100</v>
      </c>
      <c r="P121" s="118"/>
      <c r="Q121" s="118"/>
      <c r="R121" s="82" t="str">
        <f t="shared" si="18"/>
        <v/>
      </c>
      <c r="S121" s="37" t="s">
        <v>121</v>
      </c>
      <c r="T121" s="118" t="s">
        <v>92</v>
      </c>
      <c r="U121" s="138"/>
      <c r="V121" s="138"/>
      <c r="W121" s="95" t="str">
        <f t="shared" si="19"/>
        <v/>
      </c>
      <c r="X121" s="102" t="s">
        <v>92</v>
      </c>
    </row>
    <row r="122" spans="1:33" s="3" customFormat="1" ht="17.25" thickBot="1">
      <c r="A122" s="194" t="s">
        <v>40</v>
      </c>
      <c r="B122" s="195"/>
      <c r="C122" s="42">
        <f>SUM(C108,C119,C103,C94,C84,C70,C62,C53,C35,C115)</f>
        <v>3292</v>
      </c>
      <c r="D122" s="42">
        <f>SUM(D35,D53,D62,D70,D84,D94,D103,D119,D108,D115,D121)</f>
        <v>1039</v>
      </c>
      <c r="E122" s="42">
        <f>SUM(E35,E53,E62,E70,E84,E94,E103,E119,E108,E115,E121)</f>
        <v>0</v>
      </c>
      <c r="F122" s="42">
        <f>SUM(F35,F53,F62,F70,F84,F94,F103,F119,F108,F115,F121)</f>
        <v>0</v>
      </c>
      <c r="G122" s="142" t="str">
        <f t="shared" si="15"/>
        <v/>
      </c>
      <c r="H122" s="42" t="s">
        <v>92</v>
      </c>
      <c r="I122" s="106">
        <f t="shared" si="16"/>
        <v>0</v>
      </c>
      <c r="J122" s="42">
        <f>SUM(J35,J53,J62,J70,J84,J94,J103,J119,J108,J115,J121)</f>
        <v>994</v>
      </c>
      <c r="K122" s="42">
        <f>SUM(K35,K53,K62,K70,K84,K94,K103,K119,K108,K115,K121)</f>
        <v>0</v>
      </c>
      <c r="L122" s="42">
        <f>SUM(L35,L53,L62,L70,L84,L94,L103,L119,L108,L115,L121)</f>
        <v>0</v>
      </c>
      <c r="M122" s="142" t="str">
        <f t="shared" si="17"/>
        <v/>
      </c>
      <c r="N122" s="42" t="s">
        <v>92</v>
      </c>
      <c r="O122" s="42">
        <f>SUM(O121,O115,O35,O53,O62,O70,O84,O94,O103,O119,O108)</f>
        <v>627</v>
      </c>
      <c r="P122" s="42">
        <f>SUM(P35,P53,P62,P70,P84,P94,P103,P119,P108,P115,P121)</f>
        <v>0</v>
      </c>
      <c r="Q122" s="42">
        <f>SUM(Q35,Q53,Q62,Q70,Q84,Q94,Q103,Q119,Q108,Q115,Q121)</f>
        <v>0</v>
      </c>
      <c r="R122" s="142" t="str">
        <f t="shared" si="18"/>
        <v/>
      </c>
      <c r="S122" s="42" t="s">
        <v>92</v>
      </c>
      <c r="T122" s="42">
        <f>SUM(T35,T53,T62,T70,T84,T94,T103,T119,T108,T115,T121)</f>
        <v>250</v>
      </c>
      <c r="U122" s="42">
        <f>SUM(U35,U53,U62,U70,U84,U94,U103,U119,U108,U115,U121)</f>
        <v>0</v>
      </c>
      <c r="V122" s="42">
        <f>SUM(V35,V53,V62,V70,V84,V94,V103,V119,V108,V115,V121)</f>
        <v>0</v>
      </c>
      <c r="W122" s="143" t="str">
        <f t="shared" si="19"/>
        <v/>
      </c>
      <c r="X122" s="43" t="s">
        <v>92</v>
      </c>
    </row>
  </sheetData>
  <mergeCells count="24">
    <mergeCell ref="A120:A121"/>
    <mergeCell ref="A122:B122"/>
    <mergeCell ref="A109:A115"/>
    <mergeCell ref="N5:N6"/>
    <mergeCell ref="A7:A35"/>
    <mergeCell ref="A36:A53"/>
    <mergeCell ref="A54:A62"/>
    <mergeCell ref="A71:A84"/>
    <mergeCell ref="A85:A94"/>
    <mergeCell ref="A95:A103"/>
    <mergeCell ref="A116:A119"/>
    <mergeCell ref="A104:A108"/>
    <mergeCell ref="A63:A70"/>
    <mergeCell ref="X5:X6"/>
    <mergeCell ref="A4:A6"/>
    <mergeCell ref="B4:B6"/>
    <mergeCell ref="C4:C6"/>
    <mergeCell ref="H5:H6"/>
    <mergeCell ref="I5:I6"/>
    <mergeCell ref="S5:S6"/>
    <mergeCell ref="D4:I4"/>
    <mergeCell ref="J4:N4"/>
    <mergeCell ref="O4:S4"/>
    <mergeCell ref="T4:X4"/>
  </mergeCells>
  <phoneticPr fontId="4" type="noConversion"/>
  <dataValidations xWindow="1032" yWindow="681" count="3">
    <dataValidation allowBlank="1" prompt="2023-1학기 선발기준과 비교하여_x000a_기준 변동 시 수정 후 '파란색' 글씨로 입력해주세요." sqref="E3:G3 P3:R3 U3:W3 K3:M3 A3:D122 O3:O122 P5:R122 U5:W122 K5:M122 J3:J122 E5:G122 T3:T122"/>
    <dataValidation allowBlank="1" showInputMessage="1" showErrorMessage="1" promptTitle="2023-2학기 선발기준을 참고하세요." prompt="2023-2학기 선발기준을 참고하세요. 변경 시 &quot;파란색&quot; 글씨로 표시해주세요." sqref="X1:X1048576 S1:S1048576 H1:H1048576 N1:N1048576"/>
    <dataValidation allowBlank="1" showInputMessage="1" showErrorMessage="1" promptTitle="향후2024-2학기 선발인원과 합산하여 정원대비 선발 계산" prompt="향후2024-2학기 선발인원과 합산하여 정원대비 선발 계산" sqref="I1:I1048576"/>
  </dataValidations>
  <printOptions horizontalCentered="1"/>
  <pageMargins left="0.11811023622047245" right="0.11811023622047245" top="0.55118110236220474" bottom="0.55118110236220474" header="0.11811023622047245" footer="0.11811023622047245"/>
  <pageSetup paperSize="9" scale="45" fitToHeight="0" orientation="landscape" r:id="rId1"/>
  <headerFooter>
    <oddFooter>&amp;C&amp;P/&amp;N</oddFooter>
  </headerFooter>
  <rowBreaks count="3" manualBreakCount="3">
    <brk id="35" max="16383" man="1"/>
    <brk id="62" max="23" man="1"/>
    <brk id="9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A47" workbookViewId="0">
      <selection activeCell="C41" sqref="C41"/>
    </sheetView>
  </sheetViews>
  <sheetFormatPr defaultRowHeight="16.5"/>
  <sheetData>
    <row r="1" spans="1:3" ht="17.25" thickTop="1">
      <c r="A1" s="74" t="s">
        <v>175</v>
      </c>
      <c r="B1" s="203" t="s">
        <v>176</v>
      </c>
      <c r="C1" s="204"/>
    </row>
    <row r="2" spans="1:3" ht="21">
      <c r="A2" s="75"/>
      <c r="B2" s="63" t="s">
        <v>177</v>
      </c>
      <c r="C2" s="64" t="s">
        <v>178</v>
      </c>
    </row>
    <row r="3" spans="1:3">
      <c r="A3" s="65" t="s">
        <v>179</v>
      </c>
      <c r="B3" s="68" t="s">
        <v>2</v>
      </c>
      <c r="C3" s="69">
        <v>160</v>
      </c>
    </row>
    <row r="4" spans="1:3" ht="21">
      <c r="A4" s="66" t="s">
        <v>175</v>
      </c>
      <c r="B4" s="68" t="s">
        <v>180</v>
      </c>
      <c r="C4" s="69">
        <v>66</v>
      </c>
    </row>
    <row r="5" spans="1:3" ht="21">
      <c r="A5" s="67"/>
      <c r="B5" s="68" t="s">
        <v>3</v>
      </c>
      <c r="C5" s="69">
        <v>65</v>
      </c>
    </row>
    <row r="6" spans="1:3" ht="21">
      <c r="A6" s="67"/>
      <c r="B6" s="68" t="s">
        <v>4</v>
      </c>
      <c r="C6" s="69">
        <v>53</v>
      </c>
    </row>
    <row r="7" spans="1:3">
      <c r="A7" s="67"/>
      <c r="B7" s="68" t="s">
        <v>5</v>
      </c>
      <c r="C7" s="69">
        <v>115</v>
      </c>
    </row>
    <row r="8" spans="1:3">
      <c r="A8" s="67"/>
      <c r="B8" s="68" t="s">
        <v>6</v>
      </c>
      <c r="C8" s="69">
        <v>47</v>
      </c>
    </row>
    <row r="9" spans="1:3" ht="21">
      <c r="A9" s="67"/>
      <c r="B9" s="68" t="s">
        <v>181</v>
      </c>
      <c r="C9" s="69">
        <v>49</v>
      </c>
    </row>
    <row r="10" spans="1:3" ht="21">
      <c r="A10" s="67"/>
      <c r="B10" s="68" t="s">
        <v>7</v>
      </c>
      <c r="C10" s="69">
        <v>109</v>
      </c>
    </row>
    <row r="11" spans="1:3" ht="21">
      <c r="A11" s="67"/>
      <c r="B11" s="68" t="s">
        <v>182</v>
      </c>
      <c r="C11" s="69">
        <v>71</v>
      </c>
    </row>
    <row r="12" spans="1:3">
      <c r="A12" s="67"/>
      <c r="B12" s="68" t="s">
        <v>8</v>
      </c>
      <c r="C12" s="69">
        <v>47</v>
      </c>
    </row>
    <row r="13" spans="1:3" ht="21">
      <c r="A13" s="67"/>
      <c r="B13" s="68" t="s">
        <v>183</v>
      </c>
      <c r="C13" s="69">
        <v>40</v>
      </c>
    </row>
    <row r="14" spans="1:3">
      <c r="A14" s="67"/>
      <c r="B14" s="68" t="s">
        <v>184</v>
      </c>
      <c r="C14" s="69">
        <v>84</v>
      </c>
    </row>
    <row r="15" spans="1:3" ht="21">
      <c r="A15" s="67"/>
      <c r="B15" s="68" t="s">
        <v>9</v>
      </c>
      <c r="C15" s="69">
        <v>27</v>
      </c>
    </row>
    <row r="16" spans="1:3">
      <c r="A16" s="67"/>
      <c r="B16" s="68" t="s">
        <v>185</v>
      </c>
      <c r="C16" s="69">
        <v>88</v>
      </c>
    </row>
    <row r="17" spans="1:3">
      <c r="A17" s="67"/>
      <c r="B17" s="68" t="s">
        <v>11</v>
      </c>
      <c r="C17" s="69">
        <v>95</v>
      </c>
    </row>
    <row r="18" spans="1:3" ht="21">
      <c r="A18" s="67"/>
      <c r="B18" s="68" t="s">
        <v>12</v>
      </c>
      <c r="C18" s="69">
        <v>113</v>
      </c>
    </row>
    <row r="19" spans="1:3">
      <c r="A19" s="65" t="s">
        <v>186</v>
      </c>
      <c r="B19" s="68" t="s">
        <v>14</v>
      </c>
      <c r="C19" s="69">
        <v>37</v>
      </c>
    </row>
    <row r="20" spans="1:3">
      <c r="A20" s="66" t="s">
        <v>187</v>
      </c>
      <c r="B20" s="68" t="s">
        <v>15</v>
      </c>
      <c r="C20" s="69">
        <v>32</v>
      </c>
    </row>
    <row r="21" spans="1:3">
      <c r="A21" s="66" t="s">
        <v>175</v>
      </c>
      <c r="B21" s="68" t="s">
        <v>16</v>
      </c>
      <c r="C21" s="69">
        <v>43</v>
      </c>
    </row>
    <row r="22" spans="1:3">
      <c r="A22" s="67"/>
      <c r="B22" s="68" t="s">
        <v>17</v>
      </c>
      <c r="C22" s="69">
        <v>53</v>
      </c>
    </row>
    <row r="23" spans="1:3">
      <c r="A23" s="67"/>
      <c r="B23" s="68" t="s">
        <v>18</v>
      </c>
      <c r="C23" s="69">
        <v>37</v>
      </c>
    </row>
    <row r="24" spans="1:3">
      <c r="A24" s="67"/>
      <c r="B24" s="68" t="s">
        <v>19</v>
      </c>
      <c r="C24" s="69">
        <v>38</v>
      </c>
    </row>
    <row r="25" spans="1:3" ht="21">
      <c r="A25" s="67"/>
      <c r="B25" s="68" t="s">
        <v>38</v>
      </c>
      <c r="C25" s="69">
        <v>45</v>
      </c>
    </row>
    <row r="26" spans="1:3">
      <c r="A26" s="65" t="s">
        <v>188</v>
      </c>
      <c r="B26" s="68" t="s">
        <v>23</v>
      </c>
      <c r="C26" s="69">
        <v>160</v>
      </c>
    </row>
    <row r="27" spans="1:3" ht="21">
      <c r="A27" s="66" t="s">
        <v>175</v>
      </c>
      <c r="B27" s="68" t="s">
        <v>24</v>
      </c>
      <c r="C27" s="69">
        <v>40</v>
      </c>
    </row>
    <row r="28" spans="1:3" ht="21">
      <c r="A28" s="67"/>
      <c r="B28" s="68" t="s">
        <v>189</v>
      </c>
      <c r="C28" s="69">
        <v>80</v>
      </c>
    </row>
    <row r="29" spans="1:3" ht="21">
      <c r="A29" s="67"/>
      <c r="B29" s="68" t="s">
        <v>21</v>
      </c>
      <c r="C29" s="69">
        <v>78</v>
      </c>
    </row>
    <row r="30" spans="1:3">
      <c r="A30" s="65" t="s">
        <v>190</v>
      </c>
      <c r="B30" s="68" t="s">
        <v>25</v>
      </c>
      <c r="C30" s="69">
        <v>28</v>
      </c>
    </row>
    <row r="31" spans="1:3">
      <c r="A31" s="66" t="s">
        <v>175</v>
      </c>
      <c r="B31" s="68" t="s">
        <v>26</v>
      </c>
      <c r="C31" s="69">
        <v>27</v>
      </c>
    </row>
    <row r="32" spans="1:3">
      <c r="A32" s="67"/>
      <c r="B32" s="68" t="s">
        <v>191</v>
      </c>
      <c r="C32" s="69">
        <v>27</v>
      </c>
    </row>
    <row r="33" spans="1:3">
      <c r="A33" s="67"/>
      <c r="B33" s="68" t="s">
        <v>192</v>
      </c>
      <c r="C33" s="69">
        <v>39</v>
      </c>
    </row>
    <row r="34" spans="1:3">
      <c r="A34" s="67"/>
      <c r="B34" s="68" t="s">
        <v>193</v>
      </c>
      <c r="C34" s="69">
        <v>27</v>
      </c>
    </row>
    <row r="35" spans="1:3">
      <c r="A35" s="67"/>
      <c r="B35" s="68" t="s">
        <v>27</v>
      </c>
      <c r="C35" s="69">
        <v>27</v>
      </c>
    </row>
    <row r="36" spans="1:3">
      <c r="A36" s="65" t="s">
        <v>194</v>
      </c>
      <c r="B36" s="68" t="s">
        <v>28</v>
      </c>
      <c r="C36" s="69">
        <v>69</v>
      </c>
    </row>
    <row r="37" spans="1:3" ht="21">
      <c r="A37" s="66" t="s">
        <v>187</v>
      </c>
      <c r="B37" s="68" t="s">
        <v>29</v>
      </c>
      <c r="C37" s="69">
        <v>51</v>
      </c>
    </row>
    <row r="38" spans="1:3" ht="31.5">
      <c r="A38" s="66" t="s">
        <v>175</v>
      </c>
      <c r="B38" s="68" t="s">
        <v>195</v>
      </c>
      <c r="C38" s="69">
        <v>53</v>
      </c>
    </row>
    <row r="39" spans="1:3">
      <c r="A39" s="67"/>
      <c r="B39" s="68" t="s">
        <v>20</v>
      </c>
      <c r="C39" s="69">
        <v>69</v>
      </c>
    </row>
    <row r="40" spans="1:3">
      <c r="A40" s="67"/>
      <c r="B40" s="68" t="s">
        <v>37</v>
      </c>
      <c r="C40" s="69">
        <v>26</v>
      </c>
    </row>
    <row r="41" spans="1:3" ht="21">
      <c r="A41" s="67"/>
      <c r="B41" s="68" t="s">
        <v>196</v>
      </c>
      <c r="C41" s="69">
        <v>28</v>
      </c>
    </row>
    <row r="42" spans="1:3" ht="21">
      <c r="A42" s="67"/>
      <c r="B42" s="68" t="s">
        <v>197</v>
      </c>
      <c r="C42" s="69">
        <v>28</v>
      </c>
    </row>
    <row r="43" spans="1:3" ht="21">
      <c r="A43" s="65" t="s">
        <v>198</v>
      </c>
      <c r="B43" s="68" t="s">
        <v>231</v>
      </c>
      <c r="C43" s="69">
        <v>42</v>
      </c>
    </row>
    <row r="44" spans="1:3">
      <c r="A44" s="66" t="s">
        <v>175</v>
      </c>
      <c r="B44" s="68" t="s">
        <v>232</v>
      </c>
      <c r="C44" s="69">
        <v>33</v>
      </c>
    </row>
    <row r="45" spans="1:3">
      <c r="A45" s="67"/>
      <c r="B45" s="68" t="s">
        <v>233</v>
      </c>
      <c r="C45" s="69">
        <v>31</v>
      </c>
    </row>
    <row r="46" spans="1:3">
      <c r="A46" s="67"/>
      <c r="B46" s="68" t="s">
        <v>199</v>
      </c>
      <c r="C46" s="69">
        <v>53</v>
      </c>
    </row>
    <row r="47" spans="1:3" ht="21">
      <c r="A47" s="67"/>
      <c r="B47" s="68" t="s">
        <v>34</v>
      </c>
      <c r="C47" s="69">
        <v>49</v>
      </c>
    </row>
    <row r="48" spans="1:3" ht="21">
      <c r="A48" s="67"/>
      <c r="B48" s="68" t="s">
        <v>35</v>
      </c>
      <c r="C48" s="69">
        <v>60</v>
      </c>
    </row>
    <row r="49" spans="1:3" ht="21">
      <c r="A49" s="67"/>
      <c r="B49" s="68" t="s">
        <v>36</v>
      </c>
      <c r="C49" s="69">
        <v>33</v>
      </c>
    </row>
    <row r="50" spans="1:3" ht="31.5">
      <c r="A50" s="67"/>
      <c r="B50" s="68" t="s">
        <v>200</v>
      </c>
      <c r="C50" s="69">
        <v>71</v>
      </c>
    </row>
    <row r="51" spans="1:3">
      <c r="A51" s="65" t="s">
        <v>201</v>
      </c>
      <c r="B51" s="68" t="s">
        <v>202</v>
      </c>
      <c r="C51" s="69">
        <v>49</v>
      </c>
    </row>
    <row r="52" spans="1:3">
      <c r="A52" s="66" t="s">
        <v>175</v>
      </c>
      <c r="B52" s="68" t="s">
        <v>203</v>
      </c>
      <c r="C52" s="69" t="s">
        <v>204</v>
      </c>
    </row>
    <row r="53" spans="1:3">
      <c r="A53" s="67"/>
      <c r="B53" s="68" t="s">
        <v>205</v>
      </c>
      <c r="C53" s="69">
        <v>84</v>
      </c>
    </row>
    <row r="54" spans="1:3" ht="21">
      <c r="A54" s="65" t="s">
        <v>206</v>
      </c>
      <c r="B54" s="68" t="s">
        <v>70</v>
      </c>
      <c r="C54" s="69">
        <v>27</v>
      </c>
    </row>
    <row r="55" spans="1:3" ht="21">
      <c r="A55" s="66" t="s">
        <v>207</v>
      </c>
      <c r="B55" s="68" t="s">
        <v>208</v>
      </c>
      <c r="C55" s="69">
        <v>35</v>
      </c>
    </row>
    <row r="56" spans="1:3" ht="21">
      <c r="A56" s="66" t="s">
        <v>175</v>
      </c>
      <c r="B56" s="68" t="s">
        <v>71</v>
      </c>
      <c r="C56" s="69">
        <v>61</v>
      </c>
    </row>
    <row r="57" spans="1:3" ht="21">
      <c r="A57" s="67"/>
      <c r="B57" s="68" t="s">
        <v>72</v>
      </c>
      <c r="C57" s="69">
        <v>27</v>
      </c>
    </row>
    <row r="58" spans="1:3" ht="21">
      <c r="A58" s="67"/>
      <c r="B58" s="68" t="s">
        <v>39</v>
      </c>
      <c r="C58" s="69">
        <v>45</v>
      </c>
    </row>
    <row r="59" spans="1:3" ht="21">
      <c r="A59" s="65" t="s">
        <v>209</v>
      </c>
      <c r="B59" s="68" t="s">
        <v>211</v>
      </c>
      <c r="C59" s="69" t="s">
        <v>212</v>
      </c>
    </row>
    <row r="60" spans="1:3" ht="21">
      <c r="A60" s="66" t="s">
        <v>210</v>
      </c>
      <c r="B60" s="68" t="s">
        <v>213</v>
      </c>
      <c r="C60" s="69">
        <v>3</v>
      </c>
    </row>
    <row r="61" spans="1:3" ht="21">
      <c r="A61" s="66" t="s">
        <v>175</v>
      </c>
      <c r="B61" s="68" t="s">
        <v>214</v>
      </c>
      <c r="C61" s="69">
        <v>3</v>
      </c>
    </row>
    <row r="62" spans="1:3" ht="21">
      <c r="A62" s="67"/>
      <c r="B62" s="68" t="s">
        <v>215</v>
      </c>
      <c r="C62" s="69">
        <v>2</v>
      </c>
    </row>
    <row r="63" spans="1:3" ht="21">
      <c r="A63" s="65" t="s">
        <v>216</v>
      </c>
      <c r="B63" s="68" t="s">
        <v>217</v>
      </c>
      <c r="C63" s="69">
        <v>50</v>
      </c>
    </row>
    <row r="64" spans="1:3" ht="21">
      <c r="A64" s="66" t="s">
        <v>210</v>
      </c>
      <c r="B64" s="68" t="s">
        <v>218</v>
      </c>
      <c r="C64" s="69">
        <v>50</v>
      </c>
    </row>
    <row r="65" spans="1:3" ht="21">
      <c r="A65" s="66" t="s">
        <v>175</v>
      </c>
      <c r="B65" s="68" t="s">
        <v>219</v>
      </c>
      <c r="C65" s="69">
        <v>40</v>
      </c>
    </row>
    <row r="66" spans="1:3" ht="21">
      <c r="A66" s="67"/>
      <c r="B66" s="68" t="s">
        <v>220</v>
      </c>
      <c r="C66" s="69">
        <v>40</v>
      </c>
    </row>
    <row r="67" spans="1:3" ht="21">
      <c r="A67" s="67"/>
      <c r="B67" s="68" t="s">
        <v>221</v>
      </c>
      <c r="C67" s="69">
        <v>160</v>
      </c>
    </row>
    <row r="68" spans="1:3">
      <c r="A68" s="70" t="s">
        <v>222</v>
      </c>
      <c r="B68" s="71" t="s">
        <v>224</v>
      </c>
      <c r="C68" s="69">
        <v>1</v>
      </c>
    </row>
    <row r="69" spans="1:3">
      <c r="A69" s="66" t="s">
        <v>223</v>
      </c>
      <c r="B69" s="71" t="s">
        <v>225</v>
      </c>
      <c r="C69" s="69">
        <v>1</v>
      </c>
    </row>
    <row r="70" spans="1:3">
      <c r="A70" s="67"/>
      <c r="B70" s="71" t="s">
        <v>226</v>
      </c>
      <c r="C70" s="69">
        <v>1</v>
      </c>
    </row>
    <row r="71" spans="1:3">
      <c r="A71" s="65" t="s">
        <v>227</v>
      </c>
      <c r="B71" s="205" t="s">
        <v>229</v>
      </c>
      <c r="C71" s="208">
        <v>70</v>
      </c>
    </row>
    <row r="72" spans="1:3">
      <c r="A72" s="66" t="s">
        <v>228</v>
      </c>
      <c r="B72" s="206"/>
      <c r="C72" s="209"/>
    </row>
    <row r="73" spans="1:3">
      <c r="A73" s="66" t="s">
        <v>223</v>
      </c>
      <c r="B73" s="206"/>
      <c r="C73" s="209"/>
    </row>
    <row r="74" spans="1:3" ht="17.25" thickBot="1">
      <c r="A74" s="72" t="s">
        <v>175</v>
      </c>
      <c r="B74" s="207"/>
      <c r="C74" s="210"/>
    </row>
    <row r="75" spans="1:3" ht="18" thickTop="1" thickBot="1">
      <c r="A75" s="201" t="s">
        <v>230</v>
      </c>
      <c r="B75" s="202"/>
      <c r="C75" s="73">
        <v>3495</v>
      </c>
    </row>
    <row r="76" spans="1:3" ht="17.25" thickTop="1"/>
  </sheetData>
  <mergeCells count="4">
    <mergeCell ref="A75:B75"/>
    <mergeCell ref="B1:C1"/>
    <mergeCell ref="B71:B74"/>
    <mergeCell ref="C71:C74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2024-1학기 학과(전공)별 다중전공 선발 계획</vt:lpstr>
      <vt:lpstr>Sheet1</vt:lpstr>
      <vt:lpstr>'2024-1학기 학과(전공)별 다중전공 선발 계획'!Print_Area</vt:lpstr>
      <vt:lpstr>'2024-1학기 학과(전공)별 다중전공 선발 계획'!Print_Titles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inha</dc:creator>
  <cp:lastModifiedBy>inha</cp:lastModifiedBy>
  <cp:lastPrinted>2023-12-27T04:51:42Z</cp:lastPrinted>
  <dcterms:created xsi:type="dcterms:W3CDTF">2014-07-14T07:20:12Z</dcterms:created>
  <dcterms:modified xsi:type="dcterms:W3CDTF">2023-12-27T07:29:58Z</dcterms:modified>
</cp:coreProperties>
</file>